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66" activeTab="3"/>
  </bookViews>
  <sheets>
    <sheet name="კარდიოქირურგია" sheetId="1" r:id="rId1"/>
    <sheet name="ინენსიურის 1 დონე" sheetId="4" r:id="rId2"/>
    <sheet name="ინტენსიურის 2-3 დონე" sheetId="5" r:id="rId3"/>
    <sheet name="თერაპია+ინფექციური" sheetId="2" r:id="rId4"/>
  </sheets>
  <calcPr calcId="145621"/>
</workbook>
</file>

<file path=xl/calcChain.xml><?xml version="1.0" encoding="utf-8"?>
<calcChain xmlns="http://schemas.openxmlformats.org/spreadsheetml/2006/main">
  <c r="H87" i="4" l="1"/>
  <c r="G87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45" i="4"/>
  <c r="H43" i="4"/>
  <c r="G4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2" i="4"/>
  <c r="H64" i="5"/>
  <c r="H26" i="5"/>
  <c r="G64" i="5"/>
  <c r="C64" i="5"/>
  <c r="C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C87" i="4"/>
  <c r="E43" i="4"/>
  <c r="D43" i="4"/>
  <c r="C43" i="4"/>
  <c r="B43" i="4"/>
  <c r="G26" i="5" l="1"/>
</calcChain>
</file>

<file path=xl/comments1.xml><?xml version="1.0" encoding="utf-8"?>
<comments xmlns="http://schemas.openxmlformats.org/spreadsheetml/2006/main">
  <authors>
    <author>Author</author>
  </authors>
  <commentList>
    <comment ref="C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ძირითადად მაღალტექნოლოგიური აბლაცია ტარდება. 
რესპუბლიკურის ტენდერით შეძენილი სააბლაციო კათეტერის ღირებულება 9500 ლარია (არ სტერილდება)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ამჟამად ამ სატარიფო არეალითაა. ხელოვნური კოდი არ არის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ამჟამად ამ სატარიფო არეალითაა. ხელოვნური კოდი არ არის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ეს ინტერვენციები შეიძლება თორაკოქირურგებმაც ჩაატარონ. თუმცა კარდიოქირურგიულ კოდებშიც, ვფიქრობ, გასათვალისწინებელია. 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ეს ინტერვენციები შეიძლება თორაკოქირურგებმაც ჩაატარონ. შეგვიძლია აქ არ გავითვალისწინოთ. 
მხოლოდ 2 ინტერვენციაა.</t>
        </r>
      </text>
    </comment>
  </commentList>
</comments>
</file>

<file path=xl/sharedStrings.xml><?xml version="1.0" encoding="utf-8"?>
<sst xmlns="http://schemas.openxmlformats.org/spreadsheetml/2006/main" count="241" uniqueCount="155">
  <si>
    <t>კოდი</t>
  </si>
  <si>
    <t>ტარიფები</t>
  </si>
  <si>
    <t>1CAR</t>
  </si>
  <si>
    <t>I20-I25 -/-გულის იშემიური ავადმყოფობა -/-FNDC1A - გულის და/ან კორონარული არტერიების ანგიოგრაფია</t>
  </si>
  <si>
    <t>2CAR</t>
  </si>
  <si>
    <t>ბალონური დილატაცია/კორონარული ანგიოპლასტიკა (სტენტირება)</t>
  </si>
  <si>
    <t>2CAR-7CAR</t>
  </si>
  <si>
    <t>3CAR</t>
  </si>
  <si>
    <t>8CAR, 22CAR</t>
  </si>
  <si>
    <t>აორტო-კორონარული შუნტირება/ გულის კეთილთვისებიანი სიმსივნის ამოკვეთა/თრომბექტომია,აორტო-კორონარული შუნტირებით ან მის გარეშე</t>
  </si>
  <si>
    <t>4CAR</t>
  </si>
  <si>
    <t xml:space="preserve">ერთი სარქვლის პლასტიკა/ პროთეზირება / გულის კეთილთვისებიანი სიმსივნის ამოკვეთა, 1 სარქვლის პლასტიკა/პროთეზირება-/- ერთი სარქვლის პლასტიკა/პროთეზირება, აორტო-კორონარული შუნტირება / შეძენილი VSD-ის დახურვა აორტო-კორონარული შუნტირებით ან მის გარეშე /გულის ანევრიზმის გამო ოპერაცია აორტო-კორონარული შუნტირებით ან მის გარეშე ( მინითორაკოტომიით ან მის გარეშე) </t>
  </si>
  <si>
    <t>12225    17650  14471.25  18497.5, 14824.25, 16716.25</t>
  </si>
  <si>
    <t>8500+3500=12000</t>
  </si>
  <si>
    <t>9CAR, 10 CAR, 11CAR, 22CAR, 15CAR, 17CAR, 52 CAR</t>
  </si>
  <si>
    <t>5CAR</t>
  </si>
  <si>
    <t>15062.5, 17233.75, 15225, 19899 22733 17983.75 18861.25</t>
  </si>
  <si>
    <t>ორი და მეტი სარქვლის პლასტიკა/პროთეზირება / გულის კეთილთვისებიანი სიმსივნის ამოკვეთა, 2 და მეტი სარქვლის პლასტიკა/პროთეზირება  / ორი და მეტი  სარქვლის პლასტიკა/პროთეზირება და აორტო-კორონარული შუნტირება (მინითორაკოტომიით ან მის გარეშე)</t>
  </si>
  <si>
    <t>12000+1500=13500</t>
  </si>
  <si>
    <t>12CAR, 13 CAR, 14CAR, 16CAR, 18CAR, 19CAR,20CAR,21CAR, 51 CAR</t>
  </si>
  <si>
    <t>6CAR</t>
  </si>
  <si>
    <t>16390.27 17842.5 20106 20421.08</t>
  </si>
  <si>
    <t xml:space="preserve">აორტის ანევრიზმის რეკონსტრუქცია სისხლძარღვოვანი პროთეზის გამოყენებით აორტო- კორონარულ შუნტირებასთან ერთად ან მის გარეშე / აორტის ანევრიზმის რეკონსტრუქცია და/ან აორტის სარქვლ(ებ)ის პლასტიკა/პროთეზირება  აორტო-კორონარული შუნტირებით ან მის გარეშე </t>
  </si>
  <si>
    <t>13500+2000=15500</t>
  </si>
  <si>
    <t>23 CAR, 24 CAR, 26CAR, 46 CAR, 47 CAR, 48 CAR, 53 CAR, 54CAR, 55CAR, 56 CAR</t>
  </si>
  <si>
    <t>7CAR</t>
  </si>
  <si>
    <t>გულის აბერანტული კერის აბლაცია</t>
  </si>
  <si>
    <t>29 CAR, 30 CAR, 31 CAR</t>
  </si>
  <si>
    <t>მაღალტექნოლოგიური აბლაცია</t>
  </si>
  <si>
    <t>8CAR</t>
  </si>
  <si>
    <t>2912, 2510, 3418</t>
  </si>
  <si>
    <t xml:space="preserve"> პეისმეიკერის (რიტმის წარმმართველის) იმპლანტაცია</t>
  </si>
  <si>
    <t>32 CAR, 33 CAR, 34 CAR</t>
  </si>
  <si>
    <t>9CAR</t>
  </si>
  <si>
    <t>36 CAR</t>
  </si>
  <si>
    <t>სამ კამერიანი პეისმეიკერის იმპლანტაცია (დეფიბრილატორის გარეშე)/ რეიმპლანტაცია/მუდმივი ეპიკარდიული პეისმეკერის იმპლანტაცია ან გამოცვლა</t>
  </si>
  <si>
    <t>10CAR</t>
  </si>
  <si>
    <t>14672.5, 16487.5 18175</t>
  </si>
  <si>
    <t>38 CAR, 39 CAR, 43 CAR</t>
  </si>
  <si>
    <t>ერთ/ორ კამერიანი კარდიოვერტერ-დეფიბრილატორის იმპლანტაცია/ რეიმპლანტაცია/ რესინქრონიზატორ-დეფიბრილატორის იმპლანტაცია/ რეიმპლანტაცია</t>
  </si>
  <si>
    <t>11CAR</t>
  </si>
  <si>
    <t>3295, 5000</t>
  </si>
  <si>
    <t>42 CAR, 45 CAR</t>
  </si>
  <si>
    <t xml:space="preserve">ერთი და ორ კამერიანი კარდიოვერტერ-დეფიბრილატორის ელექტროდის/ების გამოცვლა / რესინქრონიზატორ-დეფიბრილატორის ელექტროდის/ების გამოცვლა </t>
  </si>
  <si>
    <t>12CAR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</si>
  <si>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</si>
  <si>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37 CAR</t>
  </si>
  <si>
    <t>13CAR</t>
  </si>
  <si>
    <t>აღმავალი აორტის/აორტის თაღის ტრანსლუმინური ანგიოპლასტიკა და/ან სტენტირება</t>
  </si>
  <si>
    <t>არ გავქვს CAR  კოდი</t>
  </si>
  <si>
    <t>14CAR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</si>
  <si>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</si>
  <si>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პერიკარდიუმის ქირურგია</t>
  </si>
  <si>
    <t>50 CAR</t>
  </si>
  <si>
    <t>15CAR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</si>
  <si>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FESC00 - პერიკარდიოპლევროსტომია/ FESB10 - პერიკარდიუმის დეკომპრესია და დრენირება</t>
  </si>
  <si>
    <t>პერიკარდიოპლევროსტომია</t>
  </si>
  <si>
    <t>კოდი ამოსაღებია</t>
  </si>
  <si>
    <t>49 CAR</t>
  </si>
  <si>
    <t>გართულებული შემთხვევები 30% ცალკე ტარიფი</t>
  </si>
  <si>
    <t>ხელოვნური კოდი</t>
  </si>
  <si>
    <t>საყოველთაოს ტარიფი</t>
  </si>
  <si>
    <t>დიაგნოზი</t>
  </si>
  <si>
    <t>ახალი ტარიფი</t>
  </si>
  <si>
    <t>T900007</t>
  </si>
  <si>
    <t>J13-J18 -/- პნევმონია</t>
  </si>
  <si>
    <t>?</t>
  </si>
  <si>
    <t>დაემატოს გართულებული პნევმონიის ტარიფი თანხით 1000 ლარი</t>
  </si>
  <si>
    <t>T900016</t>
  </si>
  <si>
    <t>I50 -/- გულის უკმარისობა (გულის ქრონიკული უკმარისობა III ან IV კლასი NYHA კლასიფიკაციით) (N1.3 დანართის მოსარგებლეებისთვის)</t>
  </si>
  <si>
    <t>მოიხსნას შეზღუდვა 36 დადგ. ბენეფიციარებისთვის</t>
  </si>
  <si>
    <t>T900004</t>
  </si>
  <si>
    <t>G46.8* -/- თავის ტვინის სხვა სისხლძარღვოვანი სინდრომები ცერებროვასკულური ავადმყოფობის დროს (I 60-I 67+)</t>
  </si>
  <si>
    <t>T900001</t>
  </si>
  <si>
    <t>G45.0 -/- ვერტებრო-ბაზილარული არტერიული სინდრომი</t>
  </si>
  <si>
    <t>T900002</t>
  </si>
  <si>
    <t>G45.9 -/- გარდამავალი ცერებრული იშემიური შეტევა, დაუზუსტებელი</t>
  </si>
  <si>
    <t>T900013</t>
  </si>
  <si>
    <t>დაექვემდებაროს რეფერალს</t>
  </si>
  <si>
    <t>იფექციური</t>
  </si>
  <si>
    <t>1.7 დანართი გაუქმდეს და 1.7.1 დანართი შეუერთდეს 1.2 დანართს</t>
  </si>
  <si>
    <t>სახელმწიფო ტარიფი სტაციონარში დაყოვნება ≤ 14 ს/დ</t>
  </si>
  <si>
    <t>ხელოვნურ კოდზე ჩარიცხული თანხა</t>
  </si>
  <si>
    <t>შემთხვევათა რაოდენობა</t>
  </si>
  <si>
    <t>გატარებული საწოლდღეების რაოდენობა</t>
  </si>
  <si>
    <t>გასაშუალოებული ტარიფი</t>
  </si>
  <si>
    <t>გასაშუალოებული ტარიფის მიღების შემთხვევაში</t>
  </si>
  <si>
    <t>INT0041</t>
  </si>
  <si>
    <t>INT0042</t>
  </si>
  <si>
    <t>INT0043</t>
  </si>
  <si>
    <t>INT0044</t>
  </si>
  <si>
    <t>INT0045</t>
  </si>
  <si>
    <t>INT0046</t>
  </si>
  <si>
    <t>INT0047</t>
  </si>
  <si>
    <t>INT0048</t>
  </si>
  <si>
    <t>INT0049</t>
  </si>
  <si>
    <t>INT0050</t>
  </si>
  <si>
    <t>INT0051</t>
  </si>
  <si>
    <t>INT0052</t>
  </si>
  <si>
    <t>INT0053</t>
  </si>
  <si>
    <t>INT0054</t>
  </si>
  <si>
    <t>INT0059</t>
  </si>
  <si>
    <t>INT0060</t>
  </si>
  <si>
    <t>INT0061</t>
  </si>
  <si>
    <t>INT0062</t>
  </si>
  <si>
    <t>INT0063</t>
  </si>
  <si>
    <t>INT0064</t>
  </si>
  <si>
    <t>INT0066</t>
  </si>
  <si>
    <t>INT0068</t>
  </si>
  <si>
    <t>INT0069</t>
  </si>
  <si>
    <t>INT0070</t>
  </si>
  <si>
    <t>INT0072</t>
  </si>
  <si>
    <t>INT0074</t>
  </si>
  <si>
    <t>INT0076</t>
  </si>
  <si>
    <t>INT0077</t>
  </si>
  <si>
    <t>INT0086N</t>
  </si>
  <si>
    <t>INT0087N</t>
  </si>
  <si>
    <t>INT0088N</t>
  </si>
  <si>
    <t>INT0089N</t>
  </si>
  <si>
    <t>INT0090N</t>
  </si>
  <si>
    <t>ნეონატოლოგიის კრიტერიუმები</t>
  </si>
  <si>
    <t>REAN0041</t>
  </si>
  <si>
    <t>REAN0042</t>
  </si>
  <si>
    <t>REAN0043</t>
  </si>
  <si>
    <t>REAN0044</t>
  </si>
  <si>
    <t>REAN0045</t>
  </si>
  <si>
    <t>REAN0046</t>
  </si>
  <si>
    <t>REAN0048</t>
  </si>
  <si>
    <t>REAN0049</t>
  </si>
  <si>
    <t>REAN0050</t>
  </si>
  <si>
    <t>REAN0051</t>
  </si>
  <si>
    <t>REAN0052</t>
  </si>
  <si>
    <t>REAN0053</t>
  </si>
  <si>
    <t>REAN0054</t>
  </si>
  <si>
    <t>REAN0057</t>
  </si>
  <si>
    <t>REAN0059</t>
  </si>
  <si>
    <t>REAN0060</t>
  </si>
  <si>
    <t>REAN0061</t>
  </si>
  <si>
    <t>REAN0062</t>
  </si>
  <si>
    <t>REAN0063</t>
  </si>
  <si>
    <t>REAN0066</t>
  </si>
  <si>
    <t>REAN0068</t>
  </si>
  <si>
    <t>REAN0069</t>
  </si>
  <si>
    <t>REAN0070</t>
  </si>
  <si>
    <t>REAN0071</t>
  </si>
  <si>
    <t>REAN0072</t>
  </si>
  <si>
    <t>REAN0074</t>
  </si>
  <si>
    <t>REAN0075</t>
  </si>
  <si>
    <t>REAN0076</t>
  </si>
  <si>
    <t>REAN0077</t>
  </si>
  <si>
    <t>REAN0086N</t>
  </si>
  <si>
    <t>REAN0087N</t>
  </si>
  <si>
    <t>REAN0088N</t>
  </si>
  <si>
    <t>REAN0089N</t>
  </si>
  <si>
    <t>REAN0090N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</si>
</sst>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horizontal="right"/>
    </xf>
    <xf numFmtId="41" fontId="4" fillId="2" borderId="0" xfId="1" applyNumberFormat="1" applyFont="1" applyFill="1" applyBorder="1" applyAlignment="1">
      <alignment horizontal="right" vertical="center"/>
    </xf>
    <xf numFmtId="41" fontId="4" fillId="3" borderId="0" xfId="1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7" fillId="2" borderId="0" xfId="0" applyFont="1" applyFill="1" applyAlignment="1">
      <alignment horizontal="right" wrapText="1"/>
    </xf>
    <xf numFmtId="41" fontId="4" fillId="2" borderId="0" xfId="1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41" fontId="4" fillId="0" borderId="0" xfId="1" applyNumberFormat="1" applyFont="1" applyFill="1" applyAlignment="1">
      <alignment horizontal="right" vertical="center" wrapText="1"/>
    </xf>
    <xf numFmtId="0" fontId="8" fillId="3" borderId="0" xfId="0" applyFont="1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3" fillId="2" borderId="0" xfId="0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41" fontId="4" fillId="0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/>
    </xf>
    <xf numFmtId="0" fontId="2" fillId="0" borderId="0" xfId="0" applyFont="1" applyAlignment="1">
      <alignment wrapText="1"/>
    </xf>
    <xf numFmtId="0" fontId="7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41" fontId="4" fillId="2" borderId="0" xfId="1" applyNumberFormat="1" applyFont="1" applyFill="1" applyAlignment="1">
      <alignment horizontal="right" vertical="top" wrapText="1"/>
    </xf>
    <xf numFmtId="0" fontId="4" fillId="3" borderId="0" xfId="0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41" fontId="4" fillId="2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1" fontId="10" fillId="2" borderId="0" xfId="0" applyNumberFormat="1" applyFont="1" applyFill="1" applyAlignment="1">
      <alignment horizontal="right" vertical="center"/>
    </xf>
    <xf numFmtId="41" fontId="10" fillId="3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3" fillId="2" borderId="0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0" fontId="4" fillId="0" borderId="0" xfId="0" applyFont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2" fontId="0" fillId="0" borderId="0" xfId="0" applyNumberFormat="1"/>
    <xf numFmtId="10" fontId="0" fillId="0" borderId="0" xfId="0" applyNumberFormat="1"/>
    <xf numFmtId="0" fontId="0" fillId="8" borderId="0" xfId="0" applyFill="1"/>
    <xf numFmtId="2" fontId="7" fillId="8" borderId="3" xfId="0" applyNumberFormat="1" applyFont="1" applyFill="1" applyBorder="1" applyAlignment="1">
      <alignment horizontal="right"/>
    </xf>
    <xf numFmtId="0" fontId="0" fillId="8" borderId="4" xfId="0" applyFill="1" applyBorder="1" applyAlignment="1"/>
    <xf numFmtId="0" fontId="0" fillId="7" borderId="0" xfId="0" applyFill="1"/>
    <xf numFmtId="0" fontId="7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10" borderId="0" xfId="0" applyFill="1"/>
    <xf numFmtId="3" fontId="0" fillId="10" borderId="0" xfId="0" applyNumberFormat="1" applyFill="1"/>
    <xf numFmtId="3" fontId="0" fillId="0" borderId="0" xfId="0" applyNumberFormat="1"/>
    <xf numFmtId="1" fontId="0" fillId="0" borderId="0" xfId="0" applyNumberFormat="1"/>
    <xf numFmtId="0" fontId="8" fillId="0" borderId="0" xfId="0" applyFont="1"/>
    <xf numFmtId="3" fontId="8" fillId="0" borderId="0" xfId="0" applyNumberFormat="1" applyFont="1"/>
    <xf numFmtId="3" fontId="20" fillId="4" borderId="0" xfId="0" applyNumberFormat="1" applyFont="1" applyFill="1"/>
    <xf numFmtId="3" fontId="0" fillId="7" borderId="0" xfId="0" applyNumberFormat="1" applyFill="1"/>
    <xf numFmtId="0" fontId="7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41" fontId="4" fillId="2" borderId="0" xfId="1" applyNumberFormat="1" applyFont="1" applyFill="1" applyAlignment="1">
      <alignment horizontal="right" vertical="center" wrapText="1"/>
    </xf>
    <xf numFmtId="41" fontId="4" fillId="2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3" fontId="2" fillId="0" borderId="0" xfId="0" applyNumberFormat="1" applyFont="1"/>
    <xf numFmtId="43" fontId="0" fillId="0" borderId="0" xfId="1" applyFont="1"/>
    <xf numFmtId="43" fontId="2" fillId="0" borderId="0" xfId="1" applyFont="1"/>
    <xf numFmtId="41" fontId="4" fillId="0" borderId="0" xfId="1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0" borderId="1" xfId="0" applyFont="1" applyFill="1" applyBorder="1"/>
    <xf numFmtId="2" fontId="7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7" fillId="0" borderId="1" xfId="0" applyFont="1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F62"/>
  <sheetViews>
    <sheetView topLeftCell="A40" workbookViewId="0">
      <selection activeCell="D67" sqref="D67"/>
    </sheetView>
  </sheetViews>
  <sheetFormatPr defaultRowHeight="15.75" x14ac:dyDescent="0.25"/>
  <cols>
    <col min="1" max="1" width="107" style="42" customWidth="1"/>
    <col min="2" max="2" width="20.28515625" style="46" hidden="1" customWidth="1"/>
    <col min="3" max="3" width="0" style="3" hidden="1" customWidth="1"/>
    <col min="4" max="4" width="17.85546875" style="9" customWidth="1"/>
    <col min="5" max="5" width="9.140625" style="9"/>
    <col min="6" max="6" width="25.140625" style="10" hidden="1" customWidth="1"/>
    <col min="7" max="16384" width="9.140625" style="9"/>
  </cols>
  <sheetData>
    <row r="2" spans="1:6" s="4" customFormat="1" x14ac:dyDescent="0.2">
      <c r="A2" s="1" t="s">
        <v>0</v>
      </c>
      <c r="B2" s="2" t="s">
        <v>1</v>
      </c>
      <c r="C2" s="3"/>
      <c r="F2" s="5"/>
    </row>
    <row r="3" spans="1:6" x14ac:dyDescent="0.25">
      <c r="A3" s="6" t="s">
        <v>2</v>
      </c>
      <c r="B3" s="7">
        <v>650</v>
      </c>
      <c r="C3" s="7">
        <v>650</v>
      </c>
      <c r="D3" s="8">
        <v>650</v>
      </c>
      <c r="F3" s="10" t="s">
        <v>2</v>
      </c>
    </row>
    <row r="4" spans="1:6" x14ac:dyDescent="0.25">
      <c r="A4" s="11" t="s">
        <v>3</v>
      </c>
      <c r="B4" s="12"/>
    </row>
    <row r="5" spans="1:6" x14ac:dyDescent="0.25">
      <c r="A5" s="13"/>
      <c r="B5" s="14"/>
    </row>
    <row r="6" spans="1:6" x14ac:dyDescent="0.25">
      <c r="A6" s="6" t="s">
        <v>4</v>
      </c>
      <c r="B6" s="75">
        <v>2200</v>
      </c>
    </row>
    <row r="7" spans="1:6" x14ac:dyDescent="0.25">
      <c r="A7" s="67" t="s">
        <v>5</v>
      </c>
      <c r="B7" s="75"/>
      <c r="C7" s="3">
        <v>3000</v>
      </c>
      <c r="D7" s="15">
        <v>3000</v>
      </c>
      <c r="F7" s="10" t="s">
        <v>6</v>
      </c>
    </row>
    <row r="8" spans="1:6" x14ac:dyDescent="0.25">
      <c r="A8" s="67"/>
      <c r="B8" s="75"/>
    </row>
    <row r="9" spans="1:6" s="18" customFormat="1" x14ac:dyDescent="0.25">
      <c r="A9" s="16"/>
      <c r="B9" s="14"/>
      <c r="C9" s="17"/>
      <c r="F9" s="19"/>
    </row>
    <row r="10" spans="1:6" x14ac:dyDescent="0.25">
      <c r="A10" s="20" t="s">
        <v>7</v>
      </c>
      <c r="B10" s="76">
        <v>9825</v>
      </c>
      <c r="C10" s="3">
        <v>9800</v>
      </c>
      <c r="D10" s="15">
        <v>8500</v>
      </c>
      <c r="F10" s="10" t="s">
        <v>8</v>
      </c>
    </row>
    <row r="11" spans="1:6" x14ac:dyDescent="0.25">
      <c r="A11" s="77" t="s">
        <v>9</v>
      </c>
      <c r="B11" s="76"/>
    </row>
    <row r="12" spans="1:6" s="18" customFormat="1" x14ac:dyDescent="0.25">
      <c r="A12" s="77"/>
      <c r="B12" s="21"/>
      <c r="C12" s="17"/>
      <c r="F12" s="19"/>
    </row>
    <row r="13" spans="1:6" s="18" customFormat="1" x14ac:dyDescent="0.25">
      <c r="A13" s="22"/>
      <c r="B13" s="23"/>
      <c r="C13" s="17"/>
      <c r="F13" s="19"/>
    </row>
    <row r="14" spans="1:6" s="18" customFormat="1" x14ac:dyDescent="0.25">
      <c r="A14" s="24" t="s">
        <v>10</v>
      </c>
      <c r="B14" s="21"/>
      <c r="C14" s="17"/>
      <c r="F14" s="19"/>
    </row>
    <row r="15" spans="1:6" ht="51" x14ac:dyDescent="0.25">
      <c r="A15" s="25" t="s">
        <v>11</v>
      </c>
      <c r="B15" s="21" t="s">
        <v>12</v>
      </c>
      <c r="C15" s="3">
        <v>14500</v>
      </c>
      <c r="D15" s="26" t="s">
        <v>13</v>
      </c>
      <c r="F15" s="27" t="s">
        <v>14</v>
      </c>
    </row>
    <row r="16" spans="1:6" s="18" customFormat="1" x14ac:dyDescent="0.25">
      <c r="A16" s="28"/>
      <c r="B16" s="23"/>
      <c r="C16" s="17"/>
      <c r="F16" s="19"/>
    </row>
    <row r="17" spans="1:6" s="18" customFormat="1" x14ac:dyDescent="0.25">
      <c r="A17" s="29"/>
      <c r="B17" s="14"/>
      <c r="C17" s="17"/>
      <c r="F17" s="19"/>
    </row>
    <row r="18" spans="1:6" x14ac:dyDescent="0.25">
      <c r="A18" s="6" t="s">
        <v>15</v>
      </c>
      <c r="B18" s="75" t="s">
        <v>16</v>
      </c>
    </row>
    <row r="19" spans="1:6" ht="60" x14ac:dyDescent="0.25">
      <c r="A19" s="67" t="s">
        <v>17</v>
      </c>
      <c r="B19" s="75"/>
      <c r="C19" s="3">
        <v>17000</v>
      </c>
      <c r="D19" s="26" t="s">
        <v>18</v>
      </c>
      <c r="F19" s="27" t="s">
        <v>19</v>
      </c>
    </row>
    <row r="20" spans="1:6" s="18" customFormat="1" ht="29.25" customHeight="1" x14ac:dyDescent="0.25">
      <c r="A20" s="67"/>
      <c r="B20" s="75"/>
      <c r="C20" s="17"/>
      <c r="F20" s="19"/>
    </row>
    <row r="21" spans="1:6" s="18" customFormat="1" x14ac:dyDescent="0.25">
      <c r="A21" s="16"/>
      <c r="B21" s="30"/>
      <c r="C21" s="17"/>
      <c r="F21" s="19"/>
    </row>
    <row r="22" spans="1:6" x14ac:dyDescent="0.25">
      <c r="A22" s="6" t="s">
        <v>20</v>
      </c>
      <c r="B22" s="71" t="s">
        <v>21</v>
      </c>
    </row>
    <row r="23" spans="1:6" ht="45" x14ac:dyDescent="0.25">
      <c r="A23" s="67" t="s">
        <v>22</v>
      </c>
      <c r="B23" s="71"/>
      <c r="C23" s="3">
        <v>18000</v>
      </c>
      <c r="D23" s="26" t="s">
        <v>23</v>
      </c>
      <c r="F23" s="27" t="s">
        <v>24</v>
      </c>
    </row>
    <row r="24" spans="1:6" ht="24" customHeight="1" x14ac:dyDescent="0.25">
      <c r="A24" s="67"/>
      <c r="B24" s="71"/>
    </row>
    <row r="25" spans="1:6" s="18" customFormat="1" x14ac:dyDescent="0.25">
      <c r="A25" s="13"/>
      <c r="B25" s="30"/>
      <c r="C25" s="17"/>
      <c r="F25" s="19"/>
    </row>
    <row r="26" spans="1:6" x14ac:dyDescent="0.25">
      <c r="A26" s="6" t="s">
        <v>25</v>
      </c>
      <c r="B26" s="31"/>
      <c r="F26" s="27"/>
    </row>
    <row r="27" spans="1:6" ht="30" customHeight="1" x14ac:dyDescent="0.25">
      <c r="A27" s="32" t="s">
        <v>26</v>
      </c>
      <c r="B27" s="33">
        <v>3477.5</v>
      </c>
      <c r="C27" s="3">
        <v>3500</v>
      </c>
      <c r="D27" s="34">
        <v>3500</v>
      </c>
      <c r="F27" s="72" t="s">
        <v>27</v>
      </c>
    </row>
    <row r="28" spans="1:6" s="18" customFormat="1" ht="30" customHeight="1" x14ac:dyDescent="0.25">
      <c r="A28" s="16"/>
      <c r="B28" s="81"/>
      <c r="C28" s="17"/>
      <c r="D28" s="17"/>
      <c r="F28" s="72"/>
    </row>
    <row r="29" spans="1:6" ht="30" customHeight="1" x14ac:dyDescent="0.25">
      <c r="A29" s="82" t="s">
        <v>29</v>
      </c>
      <c r="B29" s="33"/>
      <c r="D29" s="34"/>
      <c r="F29" s="72"/>
    </row>
    <row r="30" spans="1:6" s="18" customFormat="1" x14ac:dyDescent="0.25">
      <c r="A30" s="11" t="s">
        <v>28</v>
      </c>
      <c r="B30" s="30">
        <v>15000</v>
      </c>
      <c r="C30" s="17">
        <v>12000</v>
      </c>
      <c r="D30" s="34">
        <v>12000</v>
      </c>
      <c r="F30" s="72"/>
    </row>
    <row r="31" spans="1:6" s="18" customFormat="1" x14ac:dyDescent="0.25">
      <c r="A31" s="28"/>
      <c r="B31" s="30"/>
      <c r="C31" s="17"/>
      <c r="D31" s="17"/>
      <c r="F31" s="35"/>
    </row>
    <row r="32" spans="1:6" x14ac:dyDescent="0.25">
      <c r="A32" s="6" t="s">
        <v>33</v>
      </c>
      <c r="B32" s="68" t="s">
        <v>30</v>
      </c>
    </row>
    <row r="33" spans="1:6" ht="45.75" customHeight="1" x14ac:dyDescent="0.25">
      <c r="A33" s="32" t="s">
        <v>31</v>
      </c>
      <c r="B33" s="68"/>
      <c r="C33" s="3">
        <v>3400</v>
      </c>
      <c r="D33" s="34">
        <v>3400</v>
      </c>
      <c r="E33" s="36"/>
      <c r="F33" s="27" t="s">
        <v>32</v>
      </c>
    </row>
    <row r="34" spans="1:6" s="18" customFormat="1" x14ac:dyDescent="0.25">
      <c r="A34" s="16"/>
      <c r="B34" s="30"/>
      <c r="C34" s="17"/>
      <c r="D34" s="36"/>
      <c r="E34" s="36"/>
      <c r="F34" s="19"/>
    </row>
    <row r="35" spans="1:6" x14ac:dyDescent="0.25">
      <c r="A35" s="6" t="s">
        <v>36</v>
      </c>
      <c r="B35" s="68">
        <v>11087.5</v>
      </c>
      <c r="D35" s="36"/>
      <c r="E35" s="36"/>
      <c r="F35" s="73" t="s">
        <v>34</v>
      </c>
    </row>
    <row r="36" spans="1:6" ht="15.75" customHeight="1" x14ac:dyDescent="0.25">
      <c r="A36" s="67" t="s">
        <v>35</v>
      </c>
      <c r="B36" s="68"/>
      <c r="C36" s="3">
        <v>12000</v>
      </c>
      <c r="D36" s="74">
        <v>12000</v>
      </c>
      <c r="E36" s="36"/>
      <c r="F36" s="73"/>
    </row>
    <row r="37" spans="1:6" s="18" customFormat="1" x14ac:dyDescent="0.25">
      <c r="A37" s="67"/>
      <c r="B37" s="31"/>
      <c r="C37" s="17"/>
      <c r="D37" s="74"/>
      <c r="E37" s="36"/>
      <c r="F37" s="73"/>
    </row>
    <row r="38" spans="1:6" s="18" customFormat="1" x14ac:dyDescent="0.25">
      <c r="A38" s="16"/>
      <c r="B38" s="30"/>
      <c r="C38" s="17"/>
      <c r="D38" s="74"/>
      <c r="E38" s="36"/>
      <c r="F38" s="19"/>
    </row>
    <row r="39" spans="1:6" x14ac:dyDescent="0.25">
      <c r="A39" s="6" t="s">
        <v>40</v>
      </c>
      <c r="B39" s="68" t="s">
        <v>37</v>
      </c>
      <c r="D39" s="74"/>
      <c r="E39" s="36"/>
      <c r="F39" s="72" t="s">
        <v>38</v>
      </c>
    </row>
    <row r="40" spans="1:6" x14ac:dyDescent="0.25">
      <c r="A40" s="67" t="s">
        <v>39</v>
      </c>
      <c r="B40" s="68"/>
      <c r="C40" s="3">
        <v>17000</v>
      </c>
      <c r="D40" s="74"/>
      <c r="E40" s="36"/>
      <c r="F40" s="72"/>
    </row>
    <row r="41" spans="1:6" x14ac:dyDescent="0.25">
      <c r="A41" s="67"/>
      <c r="B41" s="31"/>
      <c r="D41" s="36"/>
      <c r="E41" s="36"/>
      <c r="F41" s="72"/>
    </row>
    <row r="42" spans="1:6" x14ac:dyDescent="0.25">
      <c r="A42" s="13"/>
      <c r="B42" s="30"/>
      <c r="D42" s="36"/>
      <c r="E42" s="36"/>
    </row>
    <row r="43" spans="1:6" x14ac:dyDescent="0.25">
      <c r="A43" s="6" t="s">
        <v>44</v>
      </c>
      <c r="B43" s="68" t="s">
        <v>41</v>
      </c>
      <c r="D43" s="36"/>
      <c r="E43" s="36"/>
      <c r="F43" s="69" t="s">
        <v>42</v>
      </c>
    </row>
    <row r="44" spans="1:6" x14ac:dyDescent="0.25">
      <c r="A44" s="67" t="s">
        <v>43</v>
      </c>
      <c r="B44" s="68"/>
      <c r="C44" s="3">
        <v>3500</v>
      </c>
      <c r="D44" s="34">
        <v>3500</v>
      </c>
      <c r="E44" s="36"/>
      <c r="F44" s="69"/>
    </row>
    <row r="45" spans="1:6" x14ac:dyDescent="0.25">
      <c r="A45" s="67"/>
      <c r="B45" s="68"/>
      <c r="D45" s="36"/>
      <c r="E45" s="36"/>
      <c r="F45" s="69"/>
    </row>
    <row r="46" spans="1:6" x14ac:dyDescent="0.25">
      <c r="A46" s="13"/>
      <c r="B46" s="30"/>
    </row>
    <row r="47" spans="1:6" x14ac:dyDescent="0.25">
      <c r="A47" s="6" t="s">
        <v>47</v>
      </c>
      <c r="B47" s="31"/>
    </row>
    <row r="48" spans="1:6" ht="51.75" x14ac:dyDescent="0.25">
      <c r="A48" s="11" t="s">
        <v>45</v>
      </c>
      <c r="B48" s="37">
        <v>1067.75</v>
      </c>
      <c r="C48" s="3">
        <v>1100</v>
      </c>
      <c r="D48" s="34">
        <v>1100</v>
      </c>
      <c r="F48" s="38" t="s">
        <v>46</v>
      </c>
    </row>
    <row r="50" spans="1:6" x14ac:dyDescent="0.25">
      <c r="A50" s="6" t="s">
        <v>50</v>
      </c>
      <c r="B50" s="31"/>
    </row>
    <row r="51" spans="1:6" x14ac:dyDescent="0.25">
      <c r="A51" s="32" t="s">
        <v>48</v>
      </c>
      <c r="B51" s="39">
        <v>18643.75</v>
      </c>
      <c r="D51" s="40">
        <v>18643.75</v>
      </c>
      <c r="F51" s="10" t="s">
        <v>49</v>
      </c>
    </row>
    <row r="53" spans="1:6" x14ac:dyDescent="0.25">
      <c r="A53" s="6" t="s">
        <v>54</v>
      </c>
      <c r="B53" s="31"/>
      <c r="D53" s="70">
        <v>3450</v>
      </c>
    </row>
    <row r="54" spans="1:6" ht="39" x14ac:dyDescent="0.25">
      <c r="A54" s="11" t="s">
        <v>51</v>
      </c>
      <c r="B54" s="41" t="s">
        <v>52</v>
      </c>
      <c r="D54" s="70"/>
      <c r="F54" s="10" t="s">
        <v>53</v>
      </c>
    </row>
    <row r="55" spans="1:6" x14ac:dyDescent="0.25">
      <c r="B55" s="43"/>
    </row>
    <row r="56" spans="1:6" x14ac:dyDescent="0.25">
      <c r="B56" s="43"/>
    </row>
    <row r="57" spans="1:6" x14ac:dyDescent="0.25">
      <c r="A57" s="6" t="s">
        <v>54</v>
      </c>
      <c r="B57" s="44"/>
    </row>
    <row r="58" spans="1:6" ht="48.75" customHeight="1" x14ac:dyDescent="0.25">
      <c r="A58" s="11" t="s">
        <v>55</v>
      </c>
      <c r="B58" s="41" t="s">
        <v>56</v>
      </c>
      <c r="D58" s="45" t="s">
        <v>57</v>
      </c>
      <c r="F58" s="10" t="s">
        <v>58</v>
      </c>
    </row>
    <row r="62" spans="1:6" x14ac:dyDescent="0.25">
      <c r="A62" s="83" t="s">
        <v>59</v>
      </c>
    </row>
  </sheetData>
  <mergeCells count="21">
    <mergeCell ref="B6:B8"/>
    <mergeCell ref="A7:A8"/>
    <mergeCell ref="B10:B11"/>
    <mergeCell ref="A11:A12"/>
    <mergeCell ref="B18:B20"/>
    <mergeCell ref="A19:A20"/>
    <mergeCell ref="B22:B24"/>
    <mergeCell ref="A23:A24"/>
    <mergeCell ref="F27:F30"/>
    <mergeCell ref="B32:B33"/>
    <mergeCell ref="B35:B36"/>
    <mergeCell ref="F35:F37"/>
    <mergeCell ref="A36:A37"/>
    <mergeCell ref="D36:D40"/>
    <mergeCell ref="B39:B40"/>
    <mergeCell ref="F39:F41"/>
    <mergeCell ref="A40:A41"/>
    <mergeCell ref="B43:B45"/>
    <mergeCell ref="F43:F45"/>
    <mergeCell ref="A44:A45"/>
    <mergeCell ref="D53:D5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88"/>
  <sheetViews>
    <sheetView topLeftCell="A57" workbookViewId="0">
      <selection activeCell="K74" sqref="K74"/>
    </sheetView>
  </sheetViews>
  <sheetFormatPr defaultRowHeight="15" x14ac:dyDescent="0.25"/>
  <cols>
    <col min="1" max="1" width="17.5703125" customWidth="1"/>
    <col min="2" max="2" width="21.7109375" customWidth="1"/>
    <col min="3" max="3" width="17.140625" customWidth="1"/>
    <col min="4" max="5" width="17.7109375" style="61" customWidth="1"/>
    <col min="6" max="6" width="17.140625" customWidth="1"/>
    <col min="7" max="7" width="18.7109375" customWidth="1"/>
    <col min="8" max="8" width="14.7109375" customWidth="1"/>
    <col min="10" max="10" width="6.85546875" customWidth="1"/>
  </cols>
  <sheetData>
    <row r="1" spans="1:10" ht="43.5" customHeight="1" x14ac:dyDescent="0.25">
      <c r="A1" s="55" t="s">
        <v>60</v>
      </c>
      <c r="B1" s="56" t="s">
        <v>81</v>
      </c>
      <c r="C1" s="57" t="s">
        <v>82</v>
      </c>
      <c r="D1" s="57" t="s">
        <v>83</v>
      </c>
      <c r="E1" s="57" t="s">
        <v>84</v>
      </c>
      <c r="F1" s="58" t="s">
        <v>85</v>
      </c>
      <c r="G1" s="58" t="s">
        <v>86</v>
      </c>
    </row>
    <row r="2" spans="1:10" x14ac:dyDescent="0.25">
      <c r="A2" s="59" t="s">
        <v>87</v>
      </c>
      <c r="B2" s="59">
        <v>300</v>
      </c>
      <c r="C2" s="60">
        <v>48377055.210000008</v>
      </c>
      <c r="D2" s="60">
        <v>36563</v>
      </c>
      <c r="E2" s="60">
        <v>161256.85070000001</v>
      </c>
      <c r="F2" s="60">
        <v>240</v>
      </c>
      <c r="G2" s="60">
        <f>E2*F2</f>
        <v>38701644.168000005</v>
      </c>
    </row>
    <row r="3" spans="1:10" x14ac:dyDescent="0.25">
      <c r="A3" t="s">
        <v>87</v>
      </c>
      <c r="B3">
        <v>295</v>
      </c>
      <c r="C3" s="61">
        <v>889790.8199999996</v>
      </c>
      <c r="D3" s="61">
        <v>802</v>
      </c>
      <c r="E3" s="61">
        <v>3016.2400677966089</v>
      </c>
      <c r="F3" s="60">
        <v>240</v>
      </c>
      <c r="G3" s="60">
        <f t="shared" ref="G3:G42" si="0">E3*F3</f>
        <v>723897.61627118615</v>
      </c>
    </row>
    <row r="4" spans="1:10" x14ac:dyDescent="0.25">
      <c r="A4" t="s">
        <v>87</v>
      </c>
      <c r="B4">
        <v>280</v>
      </c>
      <c r="C4" s="61">
        <v>1787939.8599999961</v>
      </c>
      <c r="D4" s="61">
        <v>2017</v>
      </c>
      <c r="E4" s="61">
        <v>6385.4994999999863</v>
      </c>
      <c r="F4" s="60">
        <v>240</v>
      </c>
      <c r="G4" s="60">
        <f t="shared" si="0"/>
        <v>1532519.8799999966</v>
      </c>
    </row>
    <row r="5" spans="1:10" x14ac:dyDescent="0.25">
      <c r="A5" t="s">
        <v>87</v>
      </c>
      <c r="B5">
        <v>270</v>
      </c>
      <c r="C5" s="61">
        <v>431159.9</v>
      </c>
      <c r="D5" s="61">
        <v>416</v>
      </c>
      <c r="E5" s="61">
        <v>1596.8885185185184</v>
      </c>
      <c r="F5" s="60">
        <v>240</v>
      </c>
      <c r="G5" s="60">
        <f t="shared" si="0"/>
        <v>383253.24444444443</v>
      </c>
    </row>
    <row r="6" spans="1:10" x14ac:dyDescent="0.25">
      <c r="A6" t="s">
        <v>87</v>
      </c>
      <c r="B6">
        <v>265.5</v>
      </c>
      <c r="C6" s="61">
        <v>6770.2300000000005</v>
      </c>
      <c r="D6" s="61">
        <v>7</v>
      </c>
      <c r="E6" s="61">
        <v>25.499924670433145</v>
      </c>
      <c r="F6" s="60">
        <v>240</v>
      </c>
      <c r="G6" s="60">
        <f t="shared" si="0"/>
        <v>6119.9819209039551</v>
      </c>
      <c r="J6" s="62"/>
    </row>
    <row r="7" spans="1:10" x14ac:dyDescent="0.25">
      <c r="A7" t="s">
        <v>87</v>
      </c>
      <c r="B7">
        <v>260</v>
      </c>
      <c r="C7" s="61">
        <v>180655.42000000019</v>
      </c>
      <c r="D7" s="61">
        <v>217</v>
      </c>
      <c r="E7" s="61">
        <v>694.8285384615391</v>
      </c>
      <c r="F7" s="60">
        <v>240</v>
      </c>
      <c r="G7" s="60">
        <f t="shared" si="0"/>
        <v>166758.84923076938</v>
      </c>
    </row>
    <row r="8" spans="1:10" x14ac:dyDescent="0.25">
      <c r="A8" t="s">
        <v>87</v>
      </c>
      <c r="B8">
        <v>252</v>
      </c>
      <c r="C8" s="61">
        <v>38986.5</v>
      </c>
      <c r="D8" s="61">
        <v>43</v>
      </c>
      <c r="E8" s="61">
        <v>154.70833333333331</v>
      </c>
      <c r="F8" s="60">
        <v>240</v>
      </c>
      <c r="G8" s="60">
        <f t="shared" si="0"/>
        <v>37129.999999999993</v>
      </c>
    </row>
    <row r="9" spans="1:10" x14ac:dyDescent="0.25">
      <c r="A9" t="s">
        <v>87</v>
      </c>
      <c r="B9">
        <v>250</v>
      </c>
      <c r="C9" s="61">
        <v>420321.83999999979</v>
      </c>
      <c r="D9" s="61">
        <v>355</v>
      </c>
      <c r="E9" s="61">
        <v>1681.2873599999994</v>
      </c>
      <c r="F9" s="60">
        <v>240</v>
      </c>
      <c r="G9" s="60">
        <f t="shared" si="0"/>
        <v>403508.96639999986</v>
      </c>
    </row>
    <row r="10" spans="1:10" x14ac:dyDescent="0.25">
      <c r="A10" t="s">
        <v>87</v>
      </c>
      <c r="B10">
        <v>234</v>
      </c>
      <c r="C10" s="61">
        <v>2184</v>
      </c>
      <c r="D10" s="61">
        <v>2</v>
      </c>
      <c r="E10" s="61">
        <v>9.3333333333333321</v>
      </c>
      <c r="F10" s="60">
        <v>240</v>
      </c>
      <c r="G10" s="60">
        <f t="shared" si="0"/>
        <v>2239.9999999999995</v>
      </c>
    </row>
    <row r="11" spans="1:10" x14ac:dyDescent="0.25">
      <c r="A11" s="59" t="s">
        <v>88</v>
      </c>
      <c r="B11" s="59">
        <v>240</v>
      </c>
      <c r="C11" s="60">
        <v>14621262.440000001</v>
      </c>
      <c r="D11" s="60">
        <v>17005</v>
      </c>
      <c r="E11" s="60">
        <v>60921.926833333331</v>
      </c>
      <c r="F11" s="60">
        <v>240</v>
      </c>
      <c r="G11" s="60">
        <f t="shared" si="0"/>
        <v>14621262.439999999</v>
      </c>
    </row>
    <row r="12" spans="1:10" x14ac:dyDescent="0.25">
      <c r="A12" t="s">
        <v>88</v>
      </c>
      <c r="B12">
        <v>225</v>
      </c>
      <c r="C12" s="61">
        <v>3299.99</v>
      </c>
      <c r="D12" s="61">
        <v>4</v>
      </c>
      <c r="E12" s="61">
        <v>14.666622222222223</v>
      </c>
      <c r="F12" s="60">
        <v>240</v>
      </c>
      <c r="G12" s="60">
        <f t="shared" si="0"/>
        <v>3519.9893333333334</v>
      </c>
    </row>
    <row r="13" spans="1:10" x14ac:dyDescent="0.25">
      <c r="A13" t="s">
        <v>88</v>
      </c>
      <c r="B13">
        <v>220</v>
      </c>
      <c r="C13" s="61">
        <v>57859.66</v>
      </c>
      <c r="D13" s="61">
        <v>121</v>
      </c>
      <c r="E13" s="61">
        <v>262.99845454545454</v>
      </c>
      <c r="F13" s="60">
        <v>240</v>
      </c>
      <c r="G13" s="60">
        <f t="shared" si="0"/>
        <v>63119.629090909089</v>
      </c>
    </row>
    <row r="14" spans="1:10" x14ac:dyDescent="0.25">
      <c r="A14" t="s">
        <v>88</v>
      </c>
      <c r="B14">
        <v>216</v>
      </c>
      <c r="C14" s="61">
        <v>85059</v>
      </c>
      <c r="D14" s="61">
        <v>117</v>
      </c>
      <c r="E14" s="61">
        <v>393.79166666666669</v>
      </c>
      <c r="F14" s="60">
        <v>240</v>
      </c>
      <c r="G14" s="60">
        <f t="shared" si="0"/>
        <v>94510</v>
      </c>
    </row>
    <row r="15" spans="1:10" x14ac:dyDescent="0.25">
      <c r="A15" t="s">
        <v>88</v>
      </c>
      <c r="B15">
        <v>200</v>
      </c>
      <c r="C15" s="61">
        <v>1795100.389999995</v>
      </c>
      <c r="D15" s="61">
        <v>1994</v>
      </c>
      <c r="E15" s="61">
        <v>8975.5019499999762</v>
      </c>
      <c r="F15" s="60">
        <v>240</v>
      </c>
      <c r="G15" s="60">
        <f t="shared" si="0"/>
        <v>2154120.4679999943</v>
      </c>
    </row>
    <row r="16" spans="1:10" x14ac:dyDescent="0.25">
      <c r="A16" t="s">
        <v>88</v>
      </c>
      <c r="B16">
        <v>180</v>
      </c>
      <c r="C16" s="61">
        <v>16492.5</v>
      </c>
      <c r="D16" s="61">
        <v>19</v>
      </c>
      <c r="E16" s="61">
        <v>91.625</v>
      </c>
      <c r="F16" s="60">
        <v>240</v>
      </c>
      <c r="G16" s="60">
        <f t="shared" si="0"/>
        <v>21990</v>
      </c>
    </row>
    <row r="17" spans="1:7" x14ac:dyDescent="0.25">
      <c r="A17" t="s">
        <v>89</v>
      </c>
      <c r="B17">
        <v>270</v>
      </c>
      <c r="C17" s="61">
        <v>4509086.62</v>
      </c>
      <c r="D17" s="61">
        <v>4463</v>
      </c>
      <c r="E17" s="61">
        <v>16700.320814814815</v>
      </c>
      <c r="F17" s="60">
        <v>240</v>
      </c>
      <c r="G17" s="60">
        <f t="shared" si="0"/>
        <v>4008076.9955555554</v>
      </c>
    </row>
    <row r="18" spans="1:7" x14ac:dyDescent="0.25">
      <c r="A18" t="s">
        <v>89</v>
      </c>
      <c r="B18">
        <v>260</v>
      </c>
      <c r="C18" s="61">
        <v>364987.80999999947</v>
      </c>
      <c r="D18" s="61">
        <v>382</v>
      </c>
      <c r="E18" s="61">
        <v>1403.7992692307673</v>
      </c>
      <c r="F18" s="60">
        <v>240</v>
      </c>
      <c r="G18" s="60">
        <f t="shared" si="0"/>
        <v>336911.82461538416</v>
      </c>
    </row>
    <row r="19" spans="1:7" x14ac:dyDescent="0.25">
      <c r="A19" t="s">
        <v>89</v>
      </c>
      <c r="B19">
        <v>243</v>
      </c>
      <c r="C19" s="61">
        <v>32966.92</v>
      </c>
      <c r="D19" s="61">
        <v>44</v>
      </c>
      <c r="E19" s="61">
        <v>135.66633744855966</v>
      </c>
      <c r="F19" s="60">
        <v>240</v>
      </c>
      <c r="G19" s="60">
        <f t="shared" si="0"/>
        <v>32559.920987654317</v>
      </c>
    </row>
    <row r="20" spans="1:7" x14ac:dyDescent="0.25">
      <c r="A20" t="s">
        <v>89</v>
      </c>
      <c r="B20">
        <v>234</v>
      </c>
      <c r="C20" s="61">
        <v>243.75</v>
      </c>
      <c r="D20" s="61">
        <v>1</v>
      </c>
      <c r="E20" s="61">
        <v>1.0416666666666667</v>
      </c>
      <c r="F20" s="60">
        <v>240</v>
      </c>
      <c r="G20" s="60">
        <f t="shared" si="0"/>
        <v>250.00000000000003</v>
      </c>
    </row>
    <row r="21" spans="1:7" x14ac:dyDescent="0.25">
      <c r="A21" t="s">
        <v>89</v>
      </c>
      <c r="B21">
        <v>160</v>
      </c>
      <c r="C21" s="61">
        <v>13166.57</v>
      </c>
      <c r="D21" s="61">
        <v>28</v>
      </c>
      <c r="E21" s="61">
        <v>82.291062499999995</v>
      </c>
      <c r="F21" s="60">
        <v>240</v>
      </c>
      <c r="G21" s="60">
        <f t="shared" si="0"/>
        <v>19749.855</v>
      </c>
    </row>
    <row r="22" spans="1:7" x14ac:dyDescent="0.25">
      <c r="A22" t="s">
        <v>89</v>
      </c>
      <c r="B22">
        <v>144</v>
      </c>
      <c r="C22" s="61">
        <v>168</v>
      </c>
      <c r="D22" s="61">
        <v>1</v>
      </c>
      <c r="E22" s="61">
        <v>1.1666666666666667</v>
      </c>
      <c r="F22" s="60">
        <v>240</v>
      </c>
      <c r="G22" s="60">
        <f t="shared" si="0"/>
        <v>280</v>
      </c>
    </row>
    <row r="23" spans="1:7" x14ac:dyDescent="0.25">
      <c r="A23" t="s">
        <v>90</v>
      </c>
      <c r="B23">
        <v>216</v>
      </c>
      <c r="C23" s="61">
        <v>5237110.7200000007</v>
      </c>
      <c r="D23" s="61">
        <v>13520</v>
      </c>
      <c r="E23" s="61">
        <v>24245.882962962965</v>
      </c>
      <c r="F23" s="60">
        <v>240</v>
      </c>
      <c r="G23" s="60">
        <f t="shared" si="0"/>
        <v>5819011.9111111118</v>
      </c>
    </row>
    <row r="24" spans="1:7" x14ac:dyDescent="0.25">
      <c r="A24" t="s">
        <v>90</v>
      </c>
      <c r="B24">
        <v>200</v>
      </c>
      <c r="C24" s="61">
        <v>35633.06</v>
      </c>
      <c r="D24" s="61">
        <v>51</v>
      </c>
      <c r="E24" s="61">
        <v>178.1653</v>
      </c>
      <c r="F24" s="60">
        <v>240</v>
      </c>
      <c r="G24" s="60">
        <f t="shared" si="0"/>
        <v>42759.671999999999</v>
      </c>
    </row>
    <row r="25" spans="1:7" x14ac:dyDescent="0.25">
      <c r="A25" t="s">
        <v>90</v>
      </c>
      <c r="B25">
        <v>194.4</v>
      </c>
      <c r="C25" s="61">
        <v>14367.769999999999</v>
      </c>
      <c r="D25" s="61">
        <v>81</v>
      </c>
      <c r="E25" s="61">
        <v>73.908281893004116</v>
      </c>
      <c r="F25" s="60">
        <v>240</v>
      </c>
      <c r="G25" s="60">
        <f t="shared" si="0"/>
        <v>17737.987654320987</v>
      </c>
    </row>
    <row r="26" spans="1:7" x14ac:dyDescent="0.25">
      <c r="A26" t="s">
        <v>90</v>
      </c>
      <c r="B26">
        <v>170</v>
      </c>
      <c r="C26" s="61">
        <v>56666.380000000005</v>
      </c>
      <c r="D26" s="61">
        <v>96</v>
      </c>
      <c r="E26" s="61">
        <v>333.33164705882359</v>
      </c>
      <c r="F26" s="60">
        <v>240</v>
      </c>
      <c r="G26" s="60">
        <f t="shared" si="0"/>
        <v>79999.595294117666</v>
      </c>
    </row>
    <row r="27" spans="1:7" x14ac:dyDescent="0.25">
      <c r="A27" s="59" t="s">
        <v>91</v>
      </c>
      <c r="B27" s="59">
        <v>250</v>
      </c>
      <c r="C27" s="60">
        <v>14917081.580000274</v>
      </c>
      <c r="D27" s="60">
        <v>16589</v>
      </c>
      <c r="E27" s="60">
        <v>59668.326320001099</v>
      </c>
      <c r="F27" s="60">
        <v>240</v>
      </c>
      <c r="G27" s="60">
        <f t="shared" si="0"/>
        <v>14320398.316800263</v>
      </c>
    </row>
    <row r="28" spans="1:7" x14ac:dyDescent="0.25">
      <c r="A28" t="s">
        <v>91</v>
      </c>
      <c r="B28">
        <v>225</v>
      </c>
      <c r="C28" s="61">
        <v>83034.060000000027</v>
      </c>
      <c r="D28" s="61">
        <v>132</v>
      </c>
      <c r="E28" s="61">
        <v>369.04026666666675</v>
      </c>
      <c r="F28" s="60">
        <v>240</v>
      </c>
      <c r="G28" s="60">
        <f t="shared" si="0"/>
        <v>88569.664000000019</v>
      </c>
    </row>
    <row r="29" spans="1:7" x14ac:dyDescent="0.25">
      <c r="A29" t="s">
        <v>91</v>
      </c>
      <c r="B29">
        <v>162</v>
      </c>
      <c r="C29" s="61">
        <v>2511</v>
      </c>
      <c r="D29" s="61">
        <v>8</v>
      </c>
      <c r="E29" s="61">
        <v>15.5</v>
      </c>
      <c r="F29" s="60">
        <v>240</v>
      </c>
      <c r="G29" s="60">
        <f t="shared" si="0"/>
        <v>3720</v>
      </c>
    </row>
    <row r="30" spans="1:7" x14ac:dyDescent="0.25">
      <c r="A30" t="s">
        <v>92</v>
      </c>
      <c r="B30">
        <v>160</v>
      </c>
      <c r="C30" s="61">
        <v>45179.85</v>
      </c>
      <c r="D30" s="61">
        <v>53</v>
      </c>
      <c r="E30" s="61">
        <v>282.37406250000004</v>
      </c>
      <c r="F30" s="60">
        <v>240</v>
      </c>
      <c r="G30" s="60">
        <f t="shared" si="0"/>
        <v>67769.775000000009</v>
      </c>
    </row>
    <row r="31" spans="1:7" x14ac:dyDescent="0.25">
      <c r="A31" t="s">
        <v>92</v>
      </c>
      <c r="B31">
        <v>140</v>
      </c>
      <c r="C31" s="61">
        <v>127690.75000000016</v>
      </c>
      <c r="D31" s="61">
        <v>253</v>
      </c>
      <c r="E31" s="61">
        <v>912.07678571428676</v>
      </c>
      <c r="F31" s="60">
        <v>240</v>
      </c>
      <c r="G31" s="60">
        <f t="shared" si="0"/>
        <v>218898.42857142881</v>
      </c>
    </row>
    <row r="32" spans="1:7" x14ac:dyDescent="0.25">
      <c r="A32" t="s">
        <v>92</v>
      </c>
      <c r="B32">
        <v>126</v>
      </c>
      <c r="C32" s="61">
        <v>719.25</v>
      </c>
      <c r="D32" s="61">
        <v>2</v>
      </c>
      <c r="E32" s="61">
        <v>5.7083333333333339</v>
      </c>
      <c r="F32" s="60">
        <v>240</v>
      </c>
      <c r="G32" s="60">
        <f t="shared" si="0"/>
        <v>1370.0000000000002</v>
      </c>
    </row>
    <row r="33" spans="1:8" x14ac:dyDescent="0.25">
      <c r="A33" t="s">
        <v>93</v>
      </c>
      <c r="B33">
        <v>168</v>
      </c>
      <c r="C33" s="61">
        <v>385</v>
      </c>
      <c r="D33" s="61">
        <v>1</v>
      </c>
      <c r="E33" s="61">
        <v>2.2916666666666665</v>
      </c>
      <c r="F33" s="60">
        <v>240</v>
      </c>
      <c r="G33" s="60">
        <f t="shared" si="0"/>
        <v>550</v>
      </c>
    </row>
    <row r="34" spans="1:8" x14ac:dyDescent="0.25">
      <c r="A34" t="s">
        <v>94</v>
      </c>
      <c r="B34">
        <v>189</v>
      </c>
      <c r="C34" s="61">
        <v>173122.63999999975</v>
      </c>
      <c r="D34" s="61">
        <v>347</v>
      </c>
      <c r="E34" s="61">
        <v>915.992804232803</v>
      </c>
      <c r="F34" s="60">
        <v>240</v>
      </c>
      <c r="G34" s="60">
        <f t="shared" si="0"/>
        <v>219838.27301587272</v>
      </c>
    </row>
    <row r="35" spans="1:8" x14ac:dyDescent="0.25">
      <c r="A35" t="s">
        <v>94</v>
      </c>
      <c r="B35">
        <v>170.1</v>
      </c>
      <c r="C35" s="61">
        <v>928.45</v>
      </c>
      <c r="D35" s="61">
        <v>2</v>
      </c>
      <c r="E35" s="61">
        <v>5.4582598471487369</v>
      </c>
      <c r="F35" s="60">
        <v>240</v>
      </c>
      <c r="G35" s="60">
        <f t="shared" si="0"/>
        <v>1309.9823633156968</v>
      </c>
    </row>
    <row r="36" spans="1:8" x14ac:dyDescent="0.25">
      <c r="A36" t="s">
        <v>94</v>
      </c>
      <c r="B36">
        <v>160</v>
      </c>
      <c r="C36" s="61">
        <v>41646.449999999997</v>
      </c>
      <c r="D36" s="61">
        <v>65</v>
      </c>
      <c r="E36" s="61">
        <v>260.29031250000003</v>
      </c>
      <c r="F36" s="60">
        <v>240</v>
      </c>
      <c r="G36" s="60">
        <f t="shared" si="0"/>
        <v>62469.675000000003</v>
      </c>
    </row>
    <row r="37" spans="1:8" x14ac:dyDescent="0.25">
      <c r="A37" t="s">
        <v>94</v>
      </c>
      <c r="B37">
        <v>144</v>
      </c>
      <c r="C37" s="61">
        <v>702</v>
      </c>
      <c r="D37" s="61">
        <v>2</v>
      </c>
      <c r="E37" s="61">
        <v>4.875</v>
      </c>
      <c r="F37" s="60">
        <v>240</v>
      </c>
      <c r="G37" s="60">
        <f t="shared" si="0"/>
        <v>1170</v>
      </c>
    </row>
    <row r="38" spans="1:8" x14ac:dyDescent="0.25">
      <c r="A38" t="s">
        <v>94</v>
      </c>
      <c r="B38">
        <v>140</v>
      </c>
      <c r="C38" s="61">
        <v>7362.5</v>
      </c>
      <c r="D38" s="61">
        <v>16</v>
      </c>
      <c r="E38" s="61">
        <v>52.589285714285715</v>
      </c>
      <c r="F38" s="60">
        <v>240</v>
      </c>
      <c r="G38" s="60">
        <f t="shared" si="0"/>
        <v>12621.428571428572</v>
      </c>
    </row>
    <row r="39" spans="1:8" x14ac:dyDescent="0.25">
      <c r="A39" t="s">
        <v>95</v>
      </c>
      <c r="B39">
        <v>151.19999999999999</v>
      </c>
      <c r="C39" s="61">
        <v>71700.299999999988</v>
      </c>
      <c r="D39" s="61">
        <v>430</v>
      </c>
      <c r="E39" s="61">
        <v>474.20833333333326</v>
      </c>
      <c r="F39" s="60">
        <v>240</v>
      </c>
      <c r="G39" s="60">
        <f t="shared" si="0"/>
        <v>113809.99999999999</v>
      </c>
    </row>
    <row r="40" spans="1:8" x14ac:dyDescent="0.25">
      <c r="A40" t="s">
        <v>95</v>
      </c>
      <c r="B40">
        <v>140</v>
      </c>
      <c r="C40" s="61">
        <v>12098.23</v>
      </c>
      <c r="D40" s="61">
        <v>32</v>
      </c>
      <c r="E40" s="61">
        <v>86.415928571428566</v>
      </c>
      <c r="F40" s="60">
        <v>240</v>
      </c>
      <c r="G40" s="60">
        <f t="shared" si="0"/>
        <v>20739.822857142855</v>
      </c>
    </row>
    <row r="41" spans="1:8" x14ac:dyDescent="0.25">
      <c r="A41" t="s">
        <v>95</v>
      </c>
      <c r="B41">
        <v>126</v>
      </c>
      <c r="C41" s="61">
        <v>246.75</v>
      </c>
      <c r="D41" s="61">
        <v>1</v>
      </c>
      <c r="E41" s="61">
        <v>1.9583333333333333</v>
      </c>
      <c r="F41" s="60">
        <v>240</v>
      </c>
      <c r="G41" s="60">
        <f t="shared" si="0"/>
        <v>470</v>
      </c>
    </row>
    <row r="42" spans="1:8" x14ac:dyDescent="0.25">
      <c r="A42" t="s">
        <v>95</v>
      </c>
      <c r="B42">
        <v>60</v>
      </c>
      <c r="C42" s="61">
        <v>85</v>
      </c>
      <c r="D42" s="61">
        <v>1</v>
      </c>
      <c r="E42" s="61">
        <v>1.4166666666666667</v>
      </c>
      <c r="F42" s="60">
        <v>240</v>
      </c>
      <c r="G42" s="60">
        <f t="shared" si="0"/>
        <v>340</v>
      </c>
    </row>
    <row r="43" spans="1:8" x14ac:dyDescent="0.25">
      <c r="B43" s="63">
        <f>AVERAGE(B2:B42)</f>
        <v>202.20000000000002</v>
      </c>
      <c r="C43" s="64">
        <f>SUM(C2:C42)</f>
        <v>94462829.17000027</v>
      </c>
      <c r="D43" s="64">
        <f>SUM(D2:D42)</f>
        <v>96283</v>
      </c>
      <c r="E43" s="64">
        <f>SUM(E2:E42)</f>
        <v>351695.7431712047</v>
      </c>
      <c r="G43" s="64">
        <f>SUM(G2:G42)</f>
        <v>84406978.361089155</v>
      </c>
      <c r="H43" s="78">
        <f>C43-G43</f>
        <v>10055850.808911115</v>
      </c>
    </row>
    <row r="44" spans="1:8" x14ac:dyDescent="0.25">
      <c r="C44" s="61"/>
    </row>
    <row r="45" spans="1:8" x14ac:dyDescent="0.25">
      <c r="A45" t="s">
        <v>96</v>
      </c>
      <c r="B45">
        <v>240</v>
      </c>
      <c r="C45" s="61">
        <v>2625170</v>
      </c>
      <c r="D45" s="61">
        <v>2634</v>
      </c>
      <c r="E45" s="61">
        <v>10938.208333333334</v>
      </c>
      <c r="F45" s="61">
        <v>200</v>
      </c>
      <c r="G45" s="61">
        <f>F45*E45</f>
        <v>2187641.666666667</v>
      </c>
    </row>
    <row r="46" spans="1:8" x14ac:dyDescent="0.25">
      <c r="A46" t="s">
        <v>96</v>
      </c>
      <c r="B46">
        <v>216</v>
      </c>
      <c r="C46" s="61">
        <v>13077</v>
      </c>
      <c r="D46" s="61">
        <v>15</v>
      </c>
      <c r="E46" s="61">
        <v>60.541666666666671</v>
      </c>
      <c r="F46" s="61">
        <v>200</v>
      </c>
      <c r="G46" s="61">
        <f t="shared" ref="G46:G86" si="1">F46*E46</f>
        <v>12108.333333333334</v>
      </c>
    </row>
    <row r="47" spans="1:8" x14ac:dyDescent="0.25">
      <c r="A47" t="s">
        <v>97</v>
      </c>
      <c r="B47">
        <v>192</v>
      </c>
      <c r="C47" s="61">
        <v>485744</v>
      </c>
      <c r="D47" s="61">
        <v>692</v>
      </c>
      <c r="E47" s="61">
        <v>2529.9166666666665</v>
      </c>
      <c r="F47" s="61">
        <v>200</v>
      </c>
      <c r="G47" s="61">
        <f t="shared" si="1"/>
        <v>505983.33333333331</v>
      </c>
    </row>
    <row r="48" spans="1:8" x14ac:dyDescent="0.25">
      <c r="A48" t="s">
        <v>97</v>
      </c>
      <c r="B48">
        <v>172.8</v>
      </c>
      <c r="C48" s="61">
        <v>2815.2000000000003</v>
      </c>
      <c r="D48" s="61">
        <v>5</v>
      </c>
      <c r="E48" s="61">
        <v>16.291666666666664</v>
      </c>
      <c r="F48" s="61">
        <v>200</v>
      </c>
      <c r="G48" s="61">
        <f t="shared" si="1"/>
        <v>3258.333333333333</v>
      </c>
    </row>
    <row r="49" spans="1:7" x14ac:dyDescent="0.25">
      <c r="A49" t="s">
        <v>98</v>
      </c>
      <c r="B49">
        <v>216</v>
      </c>
      <c r="C49" s="61">
        <v>174447</v>
      </c>
      <c r="D49" s="61">
        <v>203</v>
      </c>
      <c r="E49" s="61">
        <v>807.625</v>
      </c>
      <c r="F49" s="61">
        <v>200</v>
      </c>
      <c r="G49" s="61">
        <f t="shared" si="1"/>
        <v>161525</v>
      </c>
    </row>
    <row r="50" spans="1:7" x14ac:dyDescent="0.25">
      <c r="A50" t="s">
        <v>98</v>
      </c>
      <c r="B50">
        <v>194.4</v>
      </c>
      <c r="C50" s="61">
        <v>1798.2</v>
      </c>
      <c r="D50" s="61">
        <v>2</v>
      </c>
      <c r="E50" s="61">
        <v>9.25</v>
      </c>
      <c r="F50" s="61">
        <v>200</v>
      </c>
      <c r="G50" s="61">
        <f t="shared" si="1"/>
        <v>1850</v>
      </c>
    </row>
    <row r="51" spans="1:7" x14ac:dyDescent="0.25">
      <c r="A51" t="s">
        <v>99</v>
      </c>
      <c r="B51">
        <v>172.8</v>
      </c>
      <c r="C51" s="61">
        <v>69703.199999999997</v>
      </c>
      <c r="D51" s="61">
        <v>103</v>
      </c>
      <c r="E51" s="61">
        <v>403.37499999999989</v>
      </c>
      <c r="F51" s="61">
        <v>200</v>
      </c>
      <c r="G51" s="61">
        <f t="shared" si="1"/>
        <v>80674.999999999971</v>
      </c>
    </row>
    <row r="52" spans="1:7" x14ac:dyDescent="0.25">
      <c r="A52" t="s">
        <v>99</v>
      </c>
      <c r="B52">
        <v>155.52000000000001</v>
      </c>
      <c r="C52" s="61">
        <v>2177.2800000000002</v>
      </c>
      <c r="D52" s="61">
        <v>2</v>
      </c>
      <c r="E52" s="61">
        <v>14</v>
      </c>
      <c r="F52" s="61">
        <v>200</v>
      </c>
      <c r="G52" s="61">
        <f t="shared" si="1"/>
        <v>2800</v>
      </c>
    </row>
    <row r="53" spans="1:7" x14ac:dyDescent="0.25">
      <c r="A53" t="s">
        <v>100</v>
      </c>
      <c r="B53">
        <v>200</v>
      </c>
      <c r="C53" s="61">
        <v>339913.69000000053</v>
      </c>
      <c r="D53" s="61">
        <v>451</v>
      </c>
      <c r="E53" s="61">
        <v>1699.5684500000027</v>
      </c>
      <c r="F53" s="61">
        <v>200</v>
      </c>
      <c r="G53" s="61">
        <f t="shared" si="1"/>
        <v>339913.69000000053</v>
      </c>
    </row>
    <row r="54" spans="1:7" x14ac:dyDescent="0.25">
      <c r="A54" t="s">
        <v>101</v>
      </c>
      <c r="B54">
        <v>180</v>
      </c>
      <c r="C54" s="61">
        <v>2031112.5</v>
      </c>
      <c r="D54" s="61">
        <v>1488</v>
      </c>
      <c r="E54" s="61">
        <v>11283.958333333334</v>
      </c>
      <c r="F54" s="61">
        <v>150</v>
      </c>
      <c r="G54" s="61">
        <f t="shared" si="1"/>
        <v>1692593.75</v>
      </c>
    </row>
    <row r="55" spans="1:7" x14ac:dyDescent="0.25">
      <c r="A55" t="s">
        <v>101</v>
      </c>
      <c r="B55">
        <v>162</v>
      </c>
      <c r="C55" s="61">
        <v>17280</v>
      </c>
      <c r="D55" s="61">
        <v>15</v>
      </c>
      <c r="E55" s="61">
        <v>106.66666666666667</v>
      </c>
      <c r="F55" s="61">
        <v>150</v>
      </c>
      <c r="G55" s="61">
        <f t="shared" si="1"/>
        <v>16000</v>
      </c>
    </row>
    <row r="56" spans="1:7" x14ac:dyDescent="0.25">
      <c r="A56" t="s">
        <v>102</v>
      </c>
      <c r="B56">
        <v>144</v>
      </c>
      <c r="C56" s="61">
        <v>293562</v>
      </c>
      <c r="D56" s="61">
        <v>289</v>
      </c>
      <c r="E56" s="61">
        <v>2038.6250000000002</v>
      </c>
      <c r="F56" s="61">
        <v>150</v>
      </c>
      <c r="G56" s="61">
        <f t="shared" si="1"/>
        <v>305793.75000000006</v>
      </c>
    </row>
    <row r="57" spans="1:7" x14ac:dyDescent="0.25">
      <c r="A57" t="s">
        <v>102</v>
      </c>
      <c r="B57">
        <v>129.6</v>
      </c>
      <c r="C57" s="61">
        <v>999</v>
      </c>
      <c r="D57" s="61">
        <v>1</v>
      </c>
      <c r="E57" s="61">
        <v>7.7083333333333339</v>
      </c>
      <c r="F57" s="61">
        <v>150</v>
      </c>
      <c r="G57" s="61">
        <f t="shared" si="1"/>
        <v>1156.25</v>
      </c>
    </row>
    <row r="58" spans="1:7" x14ac:dyDescent="0.25">
      <c r="A58" t="s">
        <v>103</v>
      </c>
      <c r="B58">
        <v>162</v>
      </c>
      <c r="C58" s="61">
        <v>130335.75</v>
      </c>
      <c r="D58" s="61">
        <v>109</v>
      </c>
      <c r="E58" s="61">
        <v>804.54166666666663</v>
      </c>
      <c r="F58" s="61">
        <v>150</v>
      </c>
      <c r="G58" s="61">
        <f t="shared" si="1"/>
        <v>120681.25</v>
      </c>
    </row>
    <row r="59" spans="1:7" x14ac:dyDescent="0.25">
      <c r="A59" t="s">
        <v>103</v>
      </c>
      <c r="B59">
        <v>145.80000000000001</v>
      </c>
      <c r="C59" s="61">
        <v>133.65</v>
      </c>
      <c r="D59" s="61">
        <v>1</v>
      </c>
      <c r="E59" s="61">
        <v>0.91666666666666663</v>
      </c>
      <c r="F59" s="61">
        <v>150</v>
      </c>
      <c r="G59" s="61">
        <f t="shared" si="1"/>
        <v>137.5</v>
      </c>
    </row>
    <row r="60" spans="1:7" x14ac:dyDescent="0.25">
      <c r="A60" t="s">
        <v>104</v>
      </c>
      <c r="B60">
        <v>129.6</v>
      </c>
      <c r="C60" s="61">
        <v>30402</v>
      </c>
      <c r="D60" s="61">
        <v>31</v>
      </c>
      <c r="E60" s="61">
        <v>234.58333333333334</v>
      </c>
      <c r="F60" s="61">
        <v>150</v>
      </c>
      <c r="G60" s="61">
        <f t="shared" si="1"/>
        <v>35187.5</v>
      </c>
    </row>
    <row r="61" spans="1:7" x14ac:dyDescent="0.25">
      <c r="A61" t="s">
        <v>104</v>
      </c>
      <c r="B61">
        <v>116.64</v>
      </c>
      <c r="C61" s="61">
        <v>121.5</v>
      </c>
      <c r="D61" s="61">
        <v>2</v>
      </c>
      <c r="E61" s="61">
        <v>1.0416666666666667</v>
      </c>
      <c r="F61" s="61">
        <v>150</v>
      </c>
      <c r="G61" s="61">
        <f t="shared" si="1"/>
        <v>156.25</v>
      </c>
    </row>
    <row r="62" spans="1:7" x14ac:dyDescent="0.25">
      <c r="A62" t="s">
        <v>105</v>
      </c>
      <c r="B62">
        <v>150</v>
      </c>
      <c r="C62" s="61">
        <v>220037.5</v>
      </c>
      <c r="D62" s="61">
        <v>241</v>
      </c>
      <c r="E62" s="61">
        <v>1466.9166666666665</v>
      </c>
      <c r="F62" s="61">
        <v>150</v>
      </c>
      <c r="G62" s="61">
        <f t="shared" si="1"/>
        <v>220037.49999999997</v>
      </c>
    </row>
    <row r="63" spans="1:7" x14ac:dyDescent="0.25">
      <c r="A63" t="s">
        <v>105</v>
      </c>
      <c r="B63">
        <v>135</v>
      </c>
      <c r="C63" s="61">
        <v>135</v>
      </c>
      <c r="D63" s="61">
        <v>1</v>
      </c>
      <c r="E63" s="61">
        <v>1</v>
      </c>
      <c r="F63" s="61">
        <v>150</v>
      </c>
      <c r="G63" s="61">
        <f t="shared" si="1"/>
        <v>150</v>
      </c>
    </row>
    <row r="64" spans="1:7" x14ac:dyDescent="0.25">
      <c r="A64" t="s">
        <v>106</v>
      </c>
      <c r="B64">
        <v>126</v>
      </c>
      <c r="C64" s="61">
        <v>252</v>
      </c>
      <c r="D64" s="61">
        <v>1</v>
      </c>
      <c r="E64" s="61">
        <v>2</v>
      </c>
      <c r="F64" s="61">
        <v>150</v>
      </c>
      <c r="G64" s="61">
        <f t="shared" si="1"/>
        <v>300</v>
      </c>
    </row>
    <row r="65" spans="1:7" x14ac:dyDescent="0.25">
      <c r="A65" t="s">
        <v>107</v>
      </c>
      <c r="B65">
        <v>113.4</v>
      </c>
      <c r="C65" s="61">
        <v>2239.65</v>
      </c>
      <c r="D65" s="61">
        <v>3</v>
      </c>
      <c r="E65" s="61">
        <v>19.75</v>
      </c>
      <c r="F65" s="61">
        <v>150</v>
      </c>
      <c r="G65" s="61">
        <f t="shared" si="1"/>
        <v>2962.5</v>
      </c>
    </row>
    <row r="66" spans="1:7" x14ac:dyDescent="0.25">
      <c r="A66" t="s">
        <v>108</v>
      </c>
      <c r="B66">
        <v>90</v>
      </c>
      <c r="C66" s="61">
        <v>244818.75</v>
      </c>
      <c r="D66" s="61">
        <v>246</v>
      </c>
      <c r="E66" s="61">
        <v>2720.208333333333</v>
      </c>
      <c r="F66" s="61">
        <v>90</v>
      </c>
      <c r="G66" s="61">
        <f t="shared" si="1"/>
        <v>244818.74999999997</v>
      </c>
    </row>
    <row r="67" spans="1:7" x14ac:dyDescent="0.25">
      <c r="A67" t="s">
        <v>108</v>
      </c>
      <c r="B67">
        <v>81</v>
      </c>
      <c r="C67" s="61">
        <v>2085.75</v>
      </c>
      <c r="D67" s="61">
        <v>3</v>
      </c>
      <c r="E67" s="61">
        <v>25.75</v>
      </c>
      <c r="F67" s="61">
        <v>90</v>
      </c>
      <c r="G67" s="61">
        <f t="shared" si="1"/>
        <v>2317.5</v>
      </c>
    </row>
    <row r="68" spans="1:7" x14ac:dyDescent="0.25">
      <c r="A68" t="s">
        <v>109</v>
      </c>
      <c r="B68">
        <v>105</v>
      </c>
      <c r="C68" s="61">
        <v>1020013.1099999996</v>
      </c>
      <c r="D68" s="61">
        <v>190</v>
      </c>
      <c r="E68" s="61">
        <v>9714.4105714285688</v>
      </c>
      <c r="F68" s="61">
        <v>90</v>
      </c>
      <c r="G68" s="61">
        <f t="shared" si="1"/>
        <v>874296.95142857125</v>
      </c>
    </row>
    <row r="69" spans="1:7" x14ac:dyDescent="0.25">
      <c r="A69" t="s">
        <v>110</v>
      </c>
      <c r="B69">
        <v>72</v>
      </c>
      <c r="C69" s="61">
        <v>34737</v>
      </c>
      <c r="D69" s="61">
        <v>48</v>
      </c>
      <c r="E69" s="61">
        <v>482.45833333333331</v>
      </c>
      <c r="F69" s="61">
        <v>90</v>
      </c>
      <c r="G69" s="61">
        <f t="shared" si="1"/>
        <v>43421.25</v>
      </c>
    </row>
    <row r="70" spans="1:7" x14ac:dyDescent="0.25">
      <c r="A70" t="s">
        <v>111</v>
      </c>
      <c r="B70">
        <v>81</v>
      </c>
      <c r="C70" s="61">
        <v>10607.57</v>
      </c>
      <c r="D70" s="61">
        <v>23</v>
      </c>
      <c r="E70" s="61">
        <v>130.95765432098764</v>
      </c>
      <c r="F70" s="61">
        <v>90</v>
      </c>
      <c r="G70" s="61">
        <f t="shared" si="1"/>
        <v>11786.188888888888</v>
      </c>
    </row>
    <row r="71" spans="1:7" x14ac:dyDescent="0.25">
      <c r="A71" t="s">
        <v>112</v>
      </c>
      <c r="B71">
        <v>64.8</v>
      </c>
      <c r="C71" s="61">
        <v>4374</v>
      </c>
      <c r="D71" s="61">
        <v>7</v>
      </c>
      <c r="E71" s="61">
        <v>67.5</v>
      </c>
      <c r="F71" s="61">
        <v>90</v>
      </c>
      <c r="G71" s="61">
        <f t="shared" si="1"/>
        <v>6075</v>
      </c>
    </row>
    <row r="72" spans="1:7" x14ac:dyDescent="0.25">
      <c r="A72" t="s">
        <v>113</v>
      </c>
      <c r="B72">
        <v>75</v>
      </c>
      <c r="C72" s="61">
        <v>41143.56</v>
      </c>
      <c r="D72" s="61">
        <v>71</v>
      </c>
      <c r="E72" s="61">
        <v>548.58079999999995</v>
      </c>
      <c r="F72" s="61">
        <v>90</v>
      </c>
      <c r="G72" s="61">
        <f t="shared" si="1"/>
        <v>49372.271999999997</v>
      </c>
    </row>
    <row r="73" spans="1:7" x14ac:dyDescent="0.25">
      <c r="A73" t="s">
        <v>114</v>
      </c>
      <c r="B73">
        <v>87.5</v>
      </c>
      <c r="C73" s="61">
        <v>32688.52</v>
      </c>
      <c r="D73" s="61">
        <v>6</v>
      </c>
      <c r="E73" s="61">
        <v>373.58308571428574</v>
      </c>
      <c r="F73" s="61">
        <v>90</v>
      </c>
      <c r="G73" s="61">
        <f t="shared" si="1"/>
        <v>33622.47771428572</v>
      </c>
    </row>
    <row r="74" spans="1:7" x14ac:dyDescent="0.25">
      <c r="A74" t="s">
        <v>115</v>
      </c>
      <c r="B74">
        <v>250</v>
      </c>
      <c r="C74" s="61">
        <v>5771130.3900001198</v>
      </c>
      <c r="D74" s="61">
        <v>4709</v>
      </c>
      <c r="E74" s="61">
        <v>23084.521560000478</v>
      </c>
      <c r="F74" s="61">
        <v>200</v>
      </c>
      <c r="G74" s="61">
        <f t="shared" si="1"/>
        <v>4616904.3120000958</v>
      </c>
    </row>
    <row r="75" spans="1:7" x14ac:dyDescent="0.25">
      <c r="A75" t="s">
        <v>115</v>
      </c>
      <c r="B75">
        <v>225</v>
      </c>
      <c r="C75" s="61">
        <v>213074.72999999992</v>
      </c>
      <c r="D75" s="61">
        <v>116</v>
      </c>
      <c r="E75" s="61">
        <v>946.99879999999962</v>
      </c>
      <c r="F75" s="61">
        <v>200</v>
      </c>
      <c r="G75" s="61">
        <f t="shared" si="1"/>
        <v>189399.75999999992</v>
      </c>
    </row>
    <row r="76" spans="1:7" x14ac:dyDescent="0.25">
      <c r="A76" t="s">
        <v>115</v>
      </c>
      <c r="B76">
        <v>200</v>
      </c>
      <c r="C76" s="61">
        <v>274.96999999999997</v>
      </c>
      <c r="D76" s="61">
        <v>6</v>
      </c>
      <c r="E76" s="61">
        <v>1.3748499999999999</v>
      </c>
      <c r="F76" s="61">
        <v>200</v>
      </c>
      <c r="G76" s="61">
        <f t="shared" si="1"/>
        <v>274.96999999999997</v>
      </c>
    </row>
    <row r="77" spans="1:7" x14ac:dyDescent="0.25">
      <c r="A77" t="s">
        <v>115</v>
      </c>
      <c r="B77">
        <v>170</v>
      </c>
      <c r="C77" s="61">
        <v>348541.59999999957</v>
      </c>
      <c r="D77" s="61">
        <v>327</v>
      </c>
      <c r="E77" s="61">
        <v>2050.2447058823504</v>
      </c>
      <c r="F77" s="61">
        <v>200</v>
      </c>
      <c r="G77" s="61">
        <f t="shared" si="1"/>
        <v>410048.94117647008</v>
      </c>
    </row>
    <row r="78" spans="1:7" x14ac:dyDescent="0.25">
      <c r="A78" t="s">
        <v>115</v>
      </c>
      <c r="B78">
        <v>160</v>
      </c>
      <c r="C78" s="61">
        <v>44419.730000000047</v>
      </c>
      <c r="D78" s="61">
        <v>75</v>
      </c>
      <c r="E78" s="61">
        <v>277.62331250000028</v>
      </c>
      <c r="F78" s="61">
        <v>150</v>
      </c>
      <c r="G78" s="61">
        <f t="shared" si="1"/>
        <v>41643.496875000041</v>
      </c>
    </row>
    <row r="79" spans="1:7" x14ac:dyDescent="0.25">
      <c r="A79" t="s">
        <v>115</v>
      </c>
      <c r="B79">
        <v>150</v>
      </c>
      <c r="C79" s="61">
        <v>233112.5</v>
      </c>
      <c r="D79" s="61">
        <v>278</v>
      </c>
      <c r="E79" s="61">
        <v>1554.0833333333333</v>
      </c>
      <c r="F79" s="61">
        <v>150</v>
      </c>
      <c r="G79" s="61">
        <f t="shared" si="1"/>
        <v>233112.5</v>
      </c>
    </row>
    <row r="80" spans="1:7" x14ac:dyDescent="0.25">
      <c r="A80" t="s">
        <v>115</v>
      </c>
      <c r="B80">
        <v>72</v>
      </c>
      <c r="C80" s="61">
        <v>7326</v>
      </c>
      <c r="D80" s="61">
        <v>28</v>
      </c>
      <c r="E80" s="61">
        <v>101.75</v>
      </c>
      <c r="F80" s="61">
        <v>150</v>
      </c>
      <c r="G80" s="61">
        <f t="shared" si="1"/>
        <v>15262.5</v>
      </c>
    </row>
    <row r="81" spans="1:8" x14ac:dyDescent="0.25">
      <c r="A81" t="s">
        <v>116</v>
      </c>
      <c r="B81">
        <v>200</v>
      </c>
      <c r="C81" s="61">
        <v>1837594.4299999876</v>
      </c>
      <c r="D81" s="61">
        <v>2051</v>
      </c>
      <c r="E81" s="61">
        <v>9187.9721499999378</v>
      </c>
      <c r="F81" s="61">
        <v>140</v>
      </c>
      <c r="G81" s="61">
        <f t="shared" si="1"/>
        <v>1286316.1009999912</v>
      </c>
    </row>
    <row r="82" spans="1:8" x14ac:dyDescent="0.25">
      <c r="A82" t="s">
        <v>116</v>
      </c>
      <c r="B82">
        <v>170</v>
      </c>
      <c r="C82" s="61">
        <v>48803.900000000038</v>
      </c>
      <c r="D82" s="61">
        <v>61</v>
      </c>
      <c r="E82" s="61">
        <v>287.08176470588256</v>
      </c>
      <c r="F82" s="61">
        <v>140</v>
      </c>
      <c r="G82" s="61">
        <f t="shared" si="1"/>
        <v>40191.447058823556</v>
      </c>
    </row>
    <row r="83" spans="1:8" x14ac:dyDescent="0.25">
      <c r="A83" t="s">
        <v>116</v>
      </c>
      <c r="B83">
        <v>150</v>
      </c>
      <c r="C83" s="61">
        <v>74018.75</v>
      </c>
      <c r="D83" s="61">
        <v>114</v>
      </c>
      <c r="E83" s="61">
        <v>493.45833333333331</v>
      </c>
      <c r="F83" s="61">
        <v>140</v>
      </c>
      <c r="G83" s="61">
        <f t="shared" si="1"/>
        <v>69084.166666666657</v>
      </c>
    </row>
    <row r="84" spans="1:8" x14ac:dyDescent="0.25">
      <c r="A84" t="s">
        <v>117</v>
      </c>
      <c r="B84">
        <v>150</v>
      </c>
      <c r="C84" s="61">
        <v>2396468.75</v>
      </c>
      <c r="D84" s="61">
        <v>1676</v>
      </c>
      <c r="E84" s="61">
        <v>15976.458333333334</v>
      </c>
      <c r="F84" s="61">
        <v>140</v>
      </c>
      <c r="G84" s="61">
        <f t="shared" si="1"/>
        <v>2236704.166666667</v>
      </c>
    </row>
    <row r="85" spans="1:8" x14ac:dyDescent="0.25">
      <c r="A85" t="s">
        <v>118</v>
      </c>
      <c r="B85">
        <v>75</v>
      </c>
      <c r="C85" s="61">
        <v>436908.6499999995</v>
      </c>
      <c r="D85" s="61">
        <v>293</v>
      </c>
      <c r="E85" s="61">
        <v>5825.4486666666598</v>
      </c>
      <c r="F85" s="61">
        <v>80</v>
      </c>
      <c r="G85" s="61">
        <f t="shared" si="1"/>
        <v>466035.89333333279</v>
      </c>
    </row>
    <row r="86" spans="1:8" x14ac:dyDescent="0.25">
      <c r="A86" t="s">
        <v>119</v>
      </c>
      <c r="B86">
        <v>87.5</v>
      </c>
      <c r="C86" s="61">
        <v>630056.84999999963</v>
      </c>
      <c r="D86" s="61">
        <v>328</v>
      </c>
      <c r="E86" s="61">
        <v>7200.6497142857097</v>
      </c>
      <c r="F86" s="61">
        <v>80</v>
      </c>
      <c r="G86" s="61">
        <f t="shared" si="1"/>
        <v>576051.97714285681</v>
      </c>
      <c r="H86" s="64"/>
    </row>
    <row r="87" spans="1:8" x14ac:dyDescent="0.25">
      <c r="C87" s="64">
        <f>SUM(C45:C86)</f>
        <v>19873655.630000107</v>
      </c>
      <c r="D87" s="64"/>
      <c r="E87" s="64"/>
      <c r="F87" s="63"/>
      <c r="G87" s="64">
        <f>SUM(G45:G86)</f>
        <v>17137652.228618316</v>
      </c>
      <c r="H87" s="78">
        <f>C87-G87</f>
        <v>2736003.4013817906</v>
      </c>
    </row>
    <row r="88" spans="1:8" x14ac:dyDescent="0.25">
      <c r="D88" s="65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4"/>
  <sheetViews>
    <sheetView workbookViewId="0">
      <selection activeCell="G1" sqref="G1"/>
    </sheetView>
  </sheetViews>
  <sheetFormatPr defaultRowHeight="15" x14ac:dyDescent="0.25"/>
  <cols>
    <col min="1" max="1" width="17.5703125" customWidth="1"/>
    <col min="2" max="2" width="21.7109375" customWidth="1"/>
    <col min="3" max="3" width="17.140625" style="61" customWidth="1"/>
    <col min="4" max="4" width="17.7109375" customWidth="1"/>
    <col min="5" max="5" width="17.7109375" style="61" customWidth="1"/>
    <col min="6" max="6" width="17.140625" customWidth="1"/>
    <col min="7" max="7" width="18.7109375" customWidth="1"/>
    <col min="8" max="8" width="16.85546875" style="79" customWidth="1"/>
  </cols>
  <sheetData>
    <row r="1" spans="1:7" ht="51" x14ac:dyDescent="0.25">
      <c r="A1" s="55" t="s">
        <v>60</v>
      </c>
      <c r="B1" s="56" t="s">
        <v>81</v>
      </c>
      <c r="C1" s="57" t="s">
        <v>82</v>
      </c>
      <c r="D1" s="57" t="s">
        <v>83</v>
      </c>
      <c r="E1" s="57" t="s">
        <v>84</v>
      </c>
      <c r="F1" s="58" t="s">
        <v>85</v>
      </c>
      <c r="G1" s="58" t="s">
        <v>86</v>
      </c>
    </row>
    <row r="2" spans="1:7" x14ac:dyDescent="0.25">
      <c r="A2" s="54" t="s">
        <v>121</v>
      </c>
      <c r="B2" s="54">
        <v>600</v>
      </c>
      <c r="C2" s="66">
        <v>29018836.969999999</v>
      </c>
      <c r="D2" s="54">
        <v>8238</v>
      </c>
      <c r="E2" s="66">
        <v>48364.728283333337</v>
      </c>
      <c r="F2" s="54">
        <v>440</v>
      </c>
      <c r="G2" s="66">
        <f t="shared" ref="G2:G25" si="0">F2*E2</f>
        <v>21280480.444666669</v>
      </c>
    </row>
    <row r="3" spans="1:7" x14ac:dyDescent="0.25">
      <c r="A3" t="s">
        <v>121</v>
      </c>
      <c r="B3">
        <v>550</v>
      </c>
      <c r="C3" s="61">
        <v>36872.869999999995</v>
      </c>
      <c r="D3">
        <v>11</v>
      </c>
      <c r="E3" s="61">
        <v>67.041581818181811</v>
      </c>
      <c r="F3" s="54">
        <v>440</v>
      </c>
      <c r="G3" s="61">
        <f t="shared" si="0"/>
        <v>29498.295999999998</v>
      </c>
    </row>
    <row r="4" spans="1:7" x14ac:dyDescent="0.25">
      <c r="A4" t="s">
        <v>121</v>
      </c>
      <c r="B4">
        <v>540</v>
      </c>
      <c r="C4" s="61">
        <v>346713.30999999994</v>
      </c>
      <c r="D4">
        <v>109</v>
      </c>
      <c r="E4" s="61">
        <v>642.06168518518507</v>
      </c>
      <c r="F4" s="54">
        <v>440</v>
      </c>
      <c r="G4" s="61">
        <f t="shared" si="0"/>
        <v>282507.14148148143</v>
      </c>
    </row>
    <row r="5" spans="1:7" x14ac:dyDescent="0.25">
      <c r="A5" s="54" t="s">
        <v>122</v>
      </c>
      <c r="B5" s="54">
        <v>480</v>
      </c>
      <c r="C5" s="66">
        <v>9448814.2999999989</v>
      </c>
      <c r="D5" s="54">
        <v>4279</v>
      </c>
      <c r="E5" s="66">
        <v>19685.029791666668</v>
      </c>
      <c r="F5" s="54">
        <v>440</v>
      </c>
      <c r="G5" s="66">
        <f t="shared" si="0"/>
        <v>8661413.1083333343</v>
      </c>
    </row>
    <row r="6" spans="1:7" x14ac:dyDescent="0.25">
      <c r="A6" t="s">
        <v>122</v>
      </c>
      <c r="B6">
        <v>450</v>
      </c>
      <c r="C6" s="61">
        <v>86625.37</v>
      </c>
      <c r="D6">
        <v>77</v>
      </c>
      <c r="E6" s="61">
        <v>192.50082222222221</v>
      </c>
      <c r="F6" s="54">
        <v>440</v>
      </c>
      <c r="G6" s="61">
        <f t="shared" si="0"/>
        <v>84700.361777777769</v>
      </c>
    </row>
    <row r="7" spans="1:7" x14ac:dyDescent="0.25">
      <c r="A7" t="s">
        <v>122</v>
      </c>
      <c r="B7">
        <v>440</v>
      </c>
      <c r="C7" s="61">
        <v>795949.92999999993</v>
      </c>
      <c r="D7">
        <v>330</v>
      </c>
      <c r="E7" s="61">
        <v>1808.9771136363636</v>
      </c>
      <c r="F7" s="54">
        <v>440</v>
      </c>
      <c r="G7" s="61">
        <f t="shared" si="0"/>
        <v>795949.92999999993</v>
      </c>
    </row>
    <row r="8" spans="1:7" x14ac:dyDescent="0.25">
      <c r="A8" t="s">
        <v>122</v>
      </c>
      <c r="B8">
        <v>432</v>
      </c>
      <c r="C8" s="61">
        <v>29733.38</v>
      </c>
      <c r="D8">
        <v>23</v>
      </c>
      <c r="E8" s="61">
        <v>68.827268518518522</v>
      </c>
      <c r="F8" s="54">
        <v>440</v>
      </c>
      <c r="G8" s="61">
        <f t="shared" si="0"/>
        <v>30283.998148148148</v>
      </c>
    </row>
    <row r="9" spans="1:7" x14ac:dyDescent="0.25">
      <c r="A9" t="s">
        <v>122</v>
      </c>
      <c r="B9">
        <v>420</v>
      </c>
      <c r="C9" s="61">
        <v>512545.28000000003</v>
      </c>
      <c r="D9">
        <v>285</v>
      </c>
      <c r="E9" s="61">
        <v>1220.3459047619049</v>
      </c>
      <c r="F9" s="54">
        <v>440</v>
      </c>
      <c r="G9" s="61">
        <f t="shared" si="0"/>
        <v>536952.19809523819</v>
      </c>
    </row>
    <row r="10" spans="1:7" x14ac:dyDescent="0.25">
      <c r="A10" t="s">
        <v>122</v>
      </c>
      <c r="B10">
        <v>378</v>
      </c>
      <c r="C10" s="61">
        <v>4252.5</v>
      </c>
      <c r="D10">
        <v>1</v>
      </c>
      <c r="E10" s="61">
        <v>11.25</v>
      </c>
      <c r="F10" s="54">
        <v>440</v>
      </c>
      <c r="G10" s="61">
        <f t="shared" si="0"/>
        <v>4950</v>
      </c>
    </row>
    <row r="11" spans="1:7" x14ac:dyDescent="0.25">
      <c r="A11" t="s">
        <v>123</v>
      </c>
      <c r="B11">
        <v>540</v>
      </c>
      <c r="C11" s="61">
        <v>2961239.6899999995</v>
      </c>
      <c r="D11">
        <v>1093</v>
      </c>
      <c r="E11" s="61">
        <v>5483.777203703703</v>
      </c>
      <c r="F11" s="54">
        <v>440</v>
      </c>
      <c r="G11" s="61">
        <f t="shared" si="0"/>
        <v>2412861.9696296295</v>
      </c>
    </row>
    <row r="12" spans="1:7" x14ac:dyDescent="0.25">
      <c r="A12" t="s">
        <v>123</v>
      </c>
      <c r="B12">
        <v>486</v>
      </c>
      <c r="C12" s="61">
        <v>7526.32</v>
      </c>
      <c r="D12">
        <v>7</v>
      </c>
      <c r="E12" s="61">
        <v>15.486255144032921</v>
      </c>
      <c r="F12" s="54">
        <v>440</v>
      </c>
      <c r="G12" s="61">
        <f t="shared" si="0"/>
        <v>6813.9522633744855</v>
      </c>
    </row>
    <row r="13" spans="1:7" x14ac:dyDescent="0.25">
      <c r="A13" t="s">
        <v>123</v>
      </c>
      <c r="B13">
        <v>480</v>
      </c>
      <c r="C13" s="61">
        <v>55184.369999999995</v>
      </c>
      <c r="D13">
        <v>14</v>
      </c>
      <c r="E13" s="61">
        <v>114.9674375</v>
      </c>
      <c r="F13" s="54">
        <v>440</v>
      </c>
      <c r="G13" s="61">
        <f t="shared" si="0"/>
        <v>50585.672500000001</v>
      </c>
    </row>
    <row r="14" spans="1:7" x14ac:dyDescent="0.25">
      <c r="A14" t="s">
        <v>124</v>
      </c>
      <c r="B14">
        <v>432</v>
      </c>
      <c r="C14" s="61">
        <v>1826743.07</v>
      </c>
      <c r="D14">
        <v>1654</v>
      </c>
      <c r="E14" s="61">
        <v>4228.5719212962958</v>
      </c>
      <c r="F14" s="54">
        <v>440</v>
      </c>
      <c r="G14" s="61">
        <f t="shared" si="0"/>
        <v>1860571.6453703702</v>
      </c>
    </row>
    <row r="15" spans="1:7" x14ac:dyDescent="0.25">
      <c r="A15" t="s">
        <v>124</v>
      </c>
      <c r="B15">
        <v>400</v>
      </c>
      <c r="C15" s="61">
        <v>2583.33</v>
      </c>
      <c r="D15">
        <v>2</v>
      </c>
      <c r="E15" s="61">
        <v>6.4583249999999994</v>
      </c>
      <c r="F15" s="54">
        <v>440</v>
      </c>
      <c r="G15" s="61">
        <f t="shared" si="0"/>
        <v>2841.6629999999996</v>
      </c>
    </row>
    <row r="16" spans="1:7" x14ac:dyDescent="0.25">
      <c r="A16" t="s">
        <v>124</v>
      </c>
      <c r="B16">
        <v>388.8</v>
      </c>
      <c r="C16" s="61">
        <v>12001.12</v>
      </c>
      <c r="D16">
        <v>13</v>
      </c>
      <c r="E16" s="61">
        <v>30.867078189300415</v>
      </c>
      <c r="F16" s="54">
        <v>440</v>
      </c>
      <c r="G16" s="61">
        <f t="shared" si="0"/>
        <v>13581.514403292182</v>
      </c>
    </row>
    <row r="17" spans="1:8" x14ac:dyDescent="0.25">
      <c r="A17" t="s">
        <v>124</v>
      </c>
      <c r="B17">
        <v>380</v>
      </c>
      <c r="C17" s="61">
        <v>41506.389999999992</v>
      </c>
      <c r="D17">
        <v>27</v>
      </c>
      <c r="E17" s="61">
        <v>109.22734210526315</v>
      </c>
      <c r="F17" s="54">
        <v>440</v>
      </c>
      <c r="G17" s="61">
        <f t="shared" si="0"/>
        <v>48060.030526315786</v>
      </c>
    </row>
    <row r="18" spans="1:8" x14ac:dyDescent="0.25">
      <c r="A18" t="s">
        <v>124</v>
      </c>
      <c r="B18">
        <v>342</v>
      </c>
      <c r="C18" s="61">
        <v>299.25</v>
      </c>
      <c r="D18">
        <v>1</v>
      </c>
      <c r="E18" s="61">
        <v>0.875</v>
      </c>
      <c r="F18" s="54">
        <v>440</v>
      </c>
      <c r="G18" s="61">
        <f t="shared" si="0"/>
        <v>385</v>
      </c>
    </row>
    <row r="19" spans="1:8" x14ac:dyDescent="0.25">
      <c r="A19" s="54" t="s">
        <v>125</v>
      </c>
      <c r="B19" s="54">
        <v>500</v>
      </c>
      <c r="C19" s="66">
        <v>10621319.940000055</v>
      </c>
      <c r="D19" s="54">
        <v>4010</v>
      </c>
      <c r="E19" s="66">
        <v>21242.639880000112</v>
      </c>
      <c r="F19" s="54">
        <v>440</v>
      </c>
      <c r="G19" s="66">
        <f t="shared" si="0"/>
        <v>9346761.5472000483</v>
      </c>
    </row>
    <row r="20" spans="1:8" x14ac:dyDescent="0.25">
      <c r="A20" t="s">
        <v>125</v>
      </c>
      <c r="B20">
        <v>480</v>
      </c>
      <c r="C20" s="61">
        <v>568520</v>
      </c>
      <c r="D20">
        <v>194</v>
      </c>
      <c r="E20" s="61">
        <v>1184.4166666666665</v>
      </c>
      <c r="F20" s="54">
        <v>440</v>
      </c>
      <c r="G20" s="61">
        <f t="shared" si="0"/>
        <v>521143.33333333326</v>
      </c>
    </row>
    <row r="21" spans="1:8" x14ac:dyDescent="0.25">
      <c r="A21" t="s">
        <v>125</v>
      </c>
      <c r="B21">
        <v>450</v>
      </c>
      <c r="C21" s="61">
        <v>62704.1</v>
      </c>
      <c r="D21">
        <v>34</v>
      </c>
      <c r="E21" s="61">
        <v>139.34244444444442</v>
      </c>
      <c r="F21" s="54">
        <v>440</v>
      </c>
      <c r="G21" s="61">
        <f t="shared" si="0"/>
        <v>61310.67555555555</v>
      </c>
    </row>
    <row r="22" spans="1:8" x14ac:dyDescent="0.25">
      <c r="A22" t="s">
        <v>126</v>
      </c>
      <c r="B22">
        <v>420</v>
      </c>
      <c r="C22" s="61">
        <v>840</v>
      </c>
      <c r="D22">
        <v>1</v>
      </c>
      <c r="E22" s="61">
        <v>2</v>
      </c>
      <c r="F22" s="54">
        <v>440</v>
      </c>
      <c r="G22" s="61">
        <f t="shared" si="0"/>
        <v>880</v>
      </c>
    </row>
    <row r="23" spans="1:8" x14ac:dyDescent="0.25">
      <c r="A23" t="s">
        <v>127</v>
      </c>
      <c r="B23">
        <v>378</v>
      </c>
      <c r="C23" s="61">
        <v>55197.369999999995</v>
      </c>
      <c r="D23">
        <v>30</v>
      </c>
      <c r="E23" s="61">
        <v>146.02478835978837</v>
      </c>
      <c r="F23" s="54">
        <v>440</v>
      </c>
      <c r="G23" s="61">
        <f t="shared" si="0"/>
        <v>64250.906878306887</v>
      </c>
    </row>
    <row r="24" spans="1:8" x14ac:dyDescent="0.25">
      <c r="A24" t="s">
        <v>127</v>
      </c>
      <c r="B24">
        <v>340.2</v>
      </c>
      <c r="C24" s="61">
        <v>340.2</v>
      </c>
      <c r="D24">
        <v>1</v>
      </c>
      <c r="E24" s="61">
        <v>1</v>
      </c>
      <c r="F24" s="54">
        <v>440</v>
      </c>
      <c r="G24" s="61">
        <f t="shared" si="0"/>
        <v>440</v>
      </c>
    </row>
    <row r="25" spans="1:8" x14ac:dyDescent="0.25">
      <c r="A25" t="s">
        <v>128</v>
      </c>
      <c r="B25">
        <v>302.39999999999998</v>
      </c>
      <c r="C25" s="61">
        <v>328.63</v>
      </c>
      <c r="D25">
        <v>10</v>
      </c>
      <c r="E25" s="61">
        <v>1.0867394179894179</v>
      </c>
      <c r="F25" s="54">
        <v>440</v>
      </c>
      <c r="G25" s="61">
        <f t="shared" si="0"/>
        <v>478.16534391534384</v>
      </c>
    </row>
    <row r="26" spans="1:8" x14ac:dyDescent="0.25">
      <c r="C26" s="64">
        <f>SUM(C2:C25)</f>
        <v>56496677.69000005</v>
      </c>
      <c r="G26" s="64">
        <f>SUM(G2:G25)</f>
        <v>46097701.554506801</v>
      </c>
      <c r="H26" s="80">
        <f>C26-G26</f>
        <v>10398976.135493249</v>
      </c>
    </row>
    <row r="28" spans="1:8" x14ac:dyDescent="0.25">
      <c r="A28" t="s">
        <v>129</v>
      </c>
      <c r="B28">
        <v>480</v>
      </c>
      <c r="C28" s="61">
        <v>5922500</v>
      </c>
      <c r="D28">
        <v>2348</v>
      </c>
      <c r="E28" s="61">
        <v>12338.541666666666</v>
      </c>
      <c r="F28">
        <v>380</v>
      </c>
      <c r="G28" s="61">
        <v>4688645.833333333</v>
      </c>
    </row>
    <row r="29" spans="1:8" x14ac:dyDescent="0.25">
      <c r="A29" t="s">
        <v>129</v>
      </c>
      <c r="B29">
        <v>432</v>
      </c>
      <c r="C29" s="61">
        <v>65988</v>
      </c>
      <c r="D29">
        <v>28</v>
      </c>
      <c r="E29" s="61">
        <v>152.75</v>
      </c>
      <c r="F29">
        <v>380</v>
      </c>
      <c r="G29" s="61">
        <v>58045</v>
      </c>
    </row>
    <row r="30" spans="1:8" x14ac:dyDescent="0.25">
      <c r="A30" t="s">
        <v>130</v>
      </c>
      <c r="B30">
        <v>384</v>
      </c>
      <c r="C30" s="61">
        <v>1589856</v>
      </c>
      <c r="D30">
        <v>819</v>
      </c>
      <c r="E30" s="61">
        <v>4140.25</v>
      </c>
      <c r="F30">
        <v>380</v>
      </c>
      <c r="G30" s="61">
        <v>1573295</v>
      </c>
    </row>
    <row r="31" spans="1:8" x14ac:dyDescent="0.25">
      <c r="A31" t="s">
        <v>130</v>
      </c>
      <c r="B31">
        <v>345.6</v>
      </c>
      <c r="C31" s="61">
        <v>1540.8</v>
      </c>
      <c r="D31">
        <v>2</v>
      </c>
      <c r="E31" s="61">
        <v>4.458333333333333</v>
      </c>
      <c r="F31">
        <v>380</v>
      </c>
      <c r="G31" s="61">
        <v>1694.1666666666665</v>
      </c>
    </row>
    <row r="32" spans="1:8" x14ac:dyDescent="0.25">
      <c r="A32" t="s">
        <v>131</v>
      </c>
      <c r="B32">
        <v>432</v>
      </c>
      <c r="C32" s="61">
        <v>477000</v>
      </c>
      <c r="D32">
        <v>217</v>
      </c>
      <c r="E32" s="61">
        <v>1104.1666666666667</v>
      </c>
      <c r="F32">
        <v>380</v>
      </c>
      <c r="G32" s="61">
        <v>419583.33333333337</v>
      </c>
    </row>
    <row r="33" spans="1:7" x14ac:dyDescent="0.25">
      <c r="A33" t="s">
        <v>132</v>
      </c>
      <c r="B33">
        <v>345.6</v>
      </c>
      <c r="C33" s="61">
        <v>145684.80000000002</v>
      </c>
      <c r="D33">
        <v>90</v>
      </c>
      <c r="E33" s="61">
        <v>421.54166666666657</v>
      </c>
      <c r="F33">
        <v>380</v>
      </c>
      <c r="G33" s="61">
        <v>160185.83333333328</v>
      </c>
    </row>
    <row r="34" spans="1:7" x14ac:dyDescent="0.25">
      <c r="A34" t="s">
        <v>133</v>
      </c>
      <c r="B34">
        <v>400</v>
      </c>
      <c r="C34" s="61">
        <v>1631815.4999999993</v>
      </c>
      <c r="D34">
        <v>767</v>
      </c>
      <c r="E34" s="61">
        <v>4079.5387499999983</v>
      </c>
      <c r="F34">
        <v>380</v>
      </c>
      <c r="G34" s="61">
        <v>1550224.7249999994</v>
      </c>
    </row>
    <row r="35" spans="1:7" x14ac:dyDescent="0.25">
      <c r="A35" t="s">
        <v>133</v>
      </c>
      <c r="B35">
        <v>360</v>
      </c>
      <c r="C35" s="61">
        <v>11955</v>
      </c>
      <c r="D35">
        <v>5</v>
      </c>
      <c r="E35" s="61">
        <v>33.208333333333336</v>
      </c>
      <c r="F35">
        <v>380</v>
      </c>
      <c r="G35" s="61">
        <v>12619.166666666668</v>
      </c>
    </row>
    <row r="36" spans="1:7" x14ac:dyDescent="0.25">
      <c r="A36" t="s">
        <v>134</v>
      </c>
      <c r="B36">
        <v>302.39999999999998</v>
      </c>
      <c r="C36" s="61">
        <v>7018.2000000000007</v>
      </c>
      <c r="D36">
        <v>4</v>
      </c>
      <c r="E36" s="61">
        <v>23.208333333333336</v>
      </c>
      <c r="F36">
        <v>380</v>
      </c>
      <c r="G36" s="61">
        <v>8819.1666666666679</v>
      </c>
    </row>
    <row r="37" spans="1:7" x14ac:dyDescent="0.25">
      <c r="A37" t="s">
        <v>135</v>
      </c>
      <c r="B37">
        <v>360</v>
      </c>
      <c r="C37" s="61">
        <v>6882060</v>
      </c>
      <c r="D37">
        <v>1603</v>
      </c>
      <c r="E37" s="61">
        <v>19116.833333333332</v>
      </c>
      <c r="F37">
        <v>250</v>
      </c>
      <c r="G37" s="61">
        <v>4779208.333333333</v>
      </c>
    </row>
    <row r="38" spans="1:7" x14ac:dyDescent="0.25">
      <c r="A38" t="s">
        <v>135</v>
      </c>
      <c r="B38">
        <v>324</v>
      </c>
      <c r="C38" s="61">
        <v>42660</v>
      </c>
      <c r="D38">
        <v>18</v>
      </c>
      <c r="E38" s="61">
        <v>131.66666666666666</v>
      </c>
      <c r="F38">
        <v>250</v>
      </c>
      <c r="G38" s="61">
        <v>32916.666666666664</v>
      </c>
    </row>
    <row r="39" spans="1:7" x14ac:dyDescent="0.25">
      <c r="A39" t="s">
        <v>136</v>
      </c>
      <c r="B39">
        <v>288</v>
      </c>
      <c r="C39" s="61">
        <v>1522068</v>
      </c>
      <c r="D39">
        <v>483</v>
      </c>
      <c r="E39" s="61">
        <v>5284.9583333333339</v>
      </c>
      <c r="F39">
        <v>250</v>
      </c>
      <c r="G39" s="61">
        <v>1321239.5833333335</v>
      </c>
    </row>
    <row r="40" spans="1:7" x14ac:dyDescent="0.25">
      <c r="A40" t="s">
        <v>137</v>
      </c>
      <c r="B40">
        <v>324</v>
      </c>
      <c r="C40" s="61">
        <v>502078.5</v>
      </c>
      <c r="D40">
        <v>137</v>
      </c>
      <c r="E40" s="61">
        <v>1549.625</v>
      </c>
      <c r="F40">
        <v>250</v>
      </c>
      <c r="G40" s="61">
        <v>387406.25</v>
      </c>
    </row>
    <row r="41" spans="1:7" x14ac:dyDescent="0.25">
      <c r="A41" t="s">
        <v>137</v>
      </c>
      <c r="B41">
        <v>291.60000000000002</v>
      </c>
      <c r="C41" s="61">
        <v>959.85</v>
      </c>
      <c r="D41">
        <v>1</v>
      </c>
      <c r="E41" s="61">
        <v>3.2916666666666665</v>
      </c>
      <c r="F41">
        <v>250</v>
      </c>
      <c r="G41" s="61">
        <v>822.91666666666663</v>
      </c>
    </row>
    <row r="42" spans="1:7" x14ac:dyDescent="0.25">
      <c r="A42" t="s">
        <v>138</v>
      </c>
      <c r="B42">
        <v>259.2</v>
      </c>
      <c r="C42" s="61">
        <v>140918.40000000002</v>
      </c>
      <c r="D42">
        <v>44</v>
      </c>
      <c r="E42" s="61">
        <v>543.66666666666674</v>
      </c>
      <c r="F42">
        <v>250</v>
      </c>
      <c r="G42" s="61">
        <v>135916.66666666669</v>
      </c>
    </row>
    <row r="43" spans="1:7" x14ac:dyDescent="0.25">
      <c r="A43" t="s">
        <v>139</v>
      </c>
      <c r="B43">
        <v>300</v>
      </c>
      <c r="C43" s="61">
        <v>1816937.5</v>
      </c>
      <c r="D43">
        <v>480</v>
      </c>
      <c r="E43" s="61">
        <v>6056.458333333333</v>
      </c>
      <c r="F43">
        <v>250</v>
      </c>
      <c r="G43" s="61">
        <v>1514114.5833333333</v>
      </c>
    </row>
    <row r="44" spans="1:7" x14ac:dyDescent="0.25">
      <c r="A44" t="s">
        <v>139</v>
      </c>
      <c r="B44">
        <v>270</v>
      </c>
      <c r="C44" s="61">
        <v>21251.25</v>
      </c>
      <c r="D44">
        <v>5</v>
      </c>
      <c r="E44" s="61">
        <v>78.708333333333329</v>
      </c>
      <c r="F44">
        <v>250</v>
      </c>
      <c r="G44" s="61">
        <v>19677.083333333332</v>
      </c>
    </row>
    <row r="45" spans="1:7" x14ac:dyDescent="0.25">
      <c r="A45" t="s">
        <v>140</v>
      </c>
      <c r="B45">
        <v>226.8</v>
      </c>
      <c r="C45" s="61">
        <v>5991.3000000000011</v>
      </c>
      <c r="D45">
        <v>5</v>
      </c>
      <c r="E45" s="61">
        <v>26.416666666666668</v>
      </c>
      <c r="F45">
        <v>250</v>
      </c>
      <c r="G45" s="61">
        <v>6604.166666666667</v>
      </c>
    </row>
    <row r="46" spans="1:7" x14ac:dyDescent="0.25">
      <c r="A46" t="s">
        <v>141</v>
      </c>
      <c r="B46">
        <v>180</v>
      </c>
      <c r="C46" s="61">
        <v>2377890</v>
      </c>
      <c r="D46">
        <v>526</v>
      </c>
      <c r="E46" s="61">
        <v>13210.5</v>
      </c>
      <c r="F46" s="61">
        <v>140</v>
      </c>
      <c r="G46" s="61">
        <v>1849470</v>
      </c>
    </row>
    <row r="47" spans="1:7" x14ac:dyDescent="0.25">
      <c r="A47" t="s">
        <v>141</v>
      </c>
      <c r="B47">
        <v>162</v>
      </c>
      <c r="C47" s="61">
        <v>6756.75</v>
      </c>
      <c r="D47">
        <v>3</v>
      </c>
      <c r="E47" s="61">
        <v>41.708333333333336</v>
      </c>
      <c r="F47" s="61">
        <v>140</v>
      </c>
      <c r="G47" s="61">
        <v>5839.166666666667</v>
      </c>
    </row>
    <row r="48" spans="1:7" x14ac:dyDescent="0.25">
      <c r="A48" t="s">
        <v>142</v>
      </c>
      <c r="B48">
        <v>210</v>
      </c>
      <c r="C48" s="61">
        <v>2535837.5</v>
      </c>
      <c r="D48">
        <v>185</v>
      </c>
      <c r="E48" s="61">
        <v>12075.416666666666</v>
      </c>
      <c r="F48" s="61">
        <v>140</v>
      </c>
      <c r="G48" s="61">
        <v>1690558.3333333333</v>
      </c>
    </row>
    <row r="49" spans="1:8" x14ac:dyDescent="0.25">
      <c r="A49" t="s">
        <v>143</v>
      </c>
      <c r="B49">
        <v>144</v>
      </c>
      <c r="C49" s="61">
        <v>234942</v>
      </c>
      <c r="D49">
        <v>92</v>
      </c>
      <c r="E49" s="61">
        <v>1631.5416666666667</v>
      </c>
      <c r="F49" s="61">
        <v>140</v>
      </c>
      <c r="G49" s="61">
        <v>228415.83333333334</v>
      </c>
    </row>
    <row r="50" spans="1:8" x14ac:dyDescent="0.25">
      <c r="A50" t="s">
        <v>144</v>
      </c>
      <c r="B50">
        <v>168</v>
      </c>
      <c r="C50" s="61">
        <v>13440</v>
      </c>
      <c r="D50">
        <v>2</v>
      </c>
      <c r="E50" s="61">
        <v>80</v>
      </c>
      <c r="F50" s="61">
        <v>140</v>
      </c>
      <c r="G50" s="61">
        <v>11200</v>
      </c>
    </row>
    <row r="51" spans="1:8" x14ac:dyDescent="0.25">
      <c r="A51" t="s">
        <v>145</v>
      </c>
      <c r="B51">
        <v>162</v>
      </c>
      <c r="C51" s="61">
        <v>136964.25</v>
      </c>
      <c r="D51">
        <v>54</v>
      </c>
      <c r="E51" s="61">
        <v>845.45833333333326</v>
      </c>
      <c r="F51" s="61">
        <v>140</v>
      </c>
      <c r="G51" s="61">
        <v>118364.16666666666</v>
      </c>
    </row>
    <row r="52" spans="1:8" x14ac:dyDescent="0.25">
      <c r="A52" t="s">
        <v>146</v>
      </c>
      <c r="B52">
        <v>129.6</v>
      </c>
      <c r="C52" s="61">
        <v>24321.600000000002</v>
      </c>
      <c r="D52">
        <v>14</v>
      </c>
      <c r="E52" s="61">
        <v>187.66666666666669</v>
      </c>
      <c r="F52" s="61">
        <v>140</v>
      </c>
      <c r="G52" s="61">
        <v>26273.333333333336</v>
      </c>
    </row>
    <row r="53" spans="1:8" x14ac:dyDescent="0.25">
      <c r="A53" t="s">
        <v>147</v>
      </c>
      <c r="B53">
        <v>151.19999999999999</v>
      </c>
      <c r="C53" s="61">
        <v>5090.3999999999996</v>
      </c>
      <c r="D53">
        <v>1</v>
      </c>
      <c r="E53" s="61">
        <v>33.666666666666664</v>
      </c>
      <c r="F53" s="61">
        <v>140</v>
      </c>
      <c r="G53" s="61">
        <v>4713.333333333333</v>
      </c>
    </row>
    <row r="54" spans="1:8" x14ac:dyDescent="0.25">
      <c r="A54" t="s">
        <v>148</v>
      </c>
      <c r="B54">
        <v>150</v>
      </c>
      <c r="C54" s="61">
        <v>442312.5</v>
      </c>
      <c r="D54">
        <v>158</v>
      </c>
      <c r="E54" s="61">
        <v>2948.75</v>
      </c>
      <c r="F54" s="61">
        <v>140</v>
      </c>
      <c r="G54" s="61">
        <v>412825</v>
      </c>
    </row>
    <row r="55" spans="1:8" x14ac:dyDescent="0.25">
      <c r="A55" t="s">
        <v>148</v>
      </c>
      <c r="B55">
        <v>135</v>
      </c>
      <c r="C55" s="61">
        <v>3093.74</v>
      </c>
      <c r="D55">
        <v>2</v>
      </c>
      <c r="E55" s="61">
        <v>22.91659259259259</v>
      </c>
      <c r="F55" s="61">
        <v>140</v>
      </c>
      <c r="G55" s="61">
        <v>3208.3229629629627</v>
      </c>
    </row>
    <row r="56" spans="1:8" x14ac:dyDescent="0.25">
      <c r="A56" t="s">
        <v>149</v>
      </c>
      <c r="B56">
        <v>175</v>
      </c>
      <c r="C56" s="61">
        <v>79734.36</v>
      </c>
      <c r="D56">
        <v>8</v>
      </c>
      <c r="E56" s="61">
        <v>455.62491428571428</v>
      </c>
      <c r="F56" s="61">
        <v>140</v>
      </c>
      <c r="G56" s="61">
        <v>63787.487999999998</v>
      </c>
    </row>
    <row r="57" spans="1:8" x14ac:dyDescent="0.25">
      <c r="A57" t="s">
        <v>150</v>
      </c>
      <c r="B57">
        <v>500</v>
      </c>
      <c r="C57" s="61">
        <v>21216694.260000322</v>
      </c>
      <c r="D57">
        <v>4474</v>
      </c>
      <c r="E57" s="61">
        <v>42433.388520000648</v>
      </c>
      <c r="F57" s="61">
        <v>420</v>
      </c>
      <c r="G57" s="61">
        <v>17822023.178400271</v>
      </c>
    </row>
    <row r="58" spans="1:8" x14ac:dyDescent="0.25">
      <c r="A58" t="s">
        <v>150</v>
      </c>
      <c r="B58">
        <v>400</v>
      </c>
      <c r="C58" s="61">
        <v>810232.64999999967</v>
      </c>
      <c r="D58">
        <v>253</v>
      </c>
      <c r="E58" s="61">
        <v>2025.5816249999991</v>
      </c>
      <c r="F58" s="61">
        <v>420</v>
      </c>
      <c r="G58" s="61">
        <v>850744.28249999962</v>
      </c>
    </row>
    <row r="59" spans="1:8" x14ac:dyDescent="0.25">
      <c r="A59" t="s">
        <v>150</v>
      </c>
      <c r="B59">
        <v>250</v>
      </c>
      <c r="C59" s="61">
        <v>51364.460000000021</v>
      </c>
      <c r="D59">
        <v>44</v>
      </c>
      <c r="E59" s="61">
        <v>205.45784000000009</v>
      </c>
      <c r="F59" s="61">
        <v>420</v>
      </c>
      <c r="G59" s="61">
        <v>86292.292800000039</v>
      </c>
    </row>
    <row r="60" spans="1:8" x14ac:dyDescent="0.25">
      <c r="A60" t="s">
        <v>151</v>
      </c>
      <c r="B60">
        <v>400</v>
      </c>
      <c r="C60" s="61">
        <v>3232163.8500000108</v>
      </c>
      <c r="D60">
        <v>1600</v>
      </c>
      <c r="E60" s="61">
        <v>8080.4096250000275</v>
      </c>
      <c r="F60" s="61">
        <v>350</v>
      </c>
      <c r="G60" s="61">
        <v>2828143.3687500097</v>
      </c>
    </row>
    <row r="61" spans="1:8" x14ac:dyDescent="0.25">
      <c r="A61" t="s">
        <v>152</v>
      </c>
      <c r="B61">
        <v>300</v>
      </c>
      <c r="C61" s="61">
        <v>3357112.5</v>
      </c>
      <c r="D61">
        <v>912</v>
      </c>
      <c r="E61" s="61">
        <v>11190.375</v>
      </c>
      <c r="F61" s="61">
        <v>250</v>
      </c>
      <c r="G61" s="61">
        <v>2797593.75</v>
      </c>
    </row>
    <row r="62" spans="1:8" x14ac:dyDescent="0.25">
      <c r="A62" t="s">
        <v>153</v>
      </c>
      <c r="B62">
        <v>150</v>
      </c>
      <c r="C62" s="61">
        <v>812875</v>
      </c>
      <c r="D62">
        <v>179</v>
      </c>
      <c r="E62" s="61">
        <v>5419.166666666667</v>
      </c>
      <c r="F62" s="61">
        <v>150</v>
      </c>
      <c r="G62" s="61">
        <v>812875</v>
      </c>
    </row>
    <row r="63" spans="1:8" x14ac:dyDescent="0.25">
      <c r="A63" t="s">
        <v>154</v>
      </c>
      <c r="B63">
        <v>175</v>
      </c>
      <c r="C63" s="61">
        <v>881189.82999999984</v>
      </c>
      <c r="D63">
        <v>189</v>
      </c>
      <c r="E63" s="61">
        <v>5035.3704571428561</v>
      </c>
      <c r="F63" s="61">
        <v>140</v>
      </c>
      <c r="G63" s="61">
        <v>704951.86399999983</v>
      </c>
    </row>
    <row r="64" spans="1:8" x14ac:dyDescent="0.25">
      <c r="C64" s="64">
        <f>SUM(C28:C63)</f>
        <v>57010298.750000328</v>
      </c>
      <c r="G64" s="64">
        <f>SUM(G28:G63)</f>
        <v>46988297.189079903</v>
      </c>
      <c r="H64" s="80">
        <f>C64-G64</f>
        <v>10022001.560920425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12"/>
  <sheetViews>
    <sheetView tabSelected="1" workbookViewId="0">
      <selection activeCell="C31" sqref="C31"/>
    </sheetView>
  </sheetViews>
  <sheetFormatPr defaultRowHeight="15" x14ac:dyDescent="0.25"/>
  <cols>
    <col min="1" max="1" width="14.42578125" customWidth="1"/>
    <col min="2" max="2" width="13.42578125" customWidth="1"/>
    <col min="3" max="3" width="74.28515625" customWidth="1"/>
    <col min="4" max="4" width="21" customWidth="1"/>
  </cols>
  <sheetData>
    <row r="1" spans="1:6" ht="25.5" x14ac:dyDescent="0.25">
      <c r="A1" s="47" t="s">
        <v>60</v>
      </c>
      <c r="B1" s="47" t="s">
        <v>61</v>
      </c>
      <c r="C1" s="47" t="s">
        <v>62</v>
      </c>
      <c r="D1" s="48" t="s">
        <v>63</v>
      </c>
    </row>
    <row r="2" spans="1:6" x14ac:dyDescent="0.25">
      <c r="A2" s="86" t="s">
        <v>64</v>
      </c>
      <c r="B2" s="87">
        <v>790</v>
      </c>
      <c r="C2" s="86" t="s">
        <v>65</v>
      </c>
      <c r="D2" s="88">
        <v>700</v>
      </c>
      <c r="E2" s="49"/>
    </row>
    <row r="3" spans="1:6" x14ac:dyDescent="0.25">
      <c r="A3" s="86" t="s">
        <v>66</v>
      </c>
      <c r="B3" s="87"/>
      <c r="C3" s="86" t="s">
        <v>67</v>
      </c>
      <c r="D3" s="88"/>
      <c r="E3" s="49"/>
    </row>
    <row r="4" spans="1:6" ht="26.25" hidden="1" x14ac:dyDescent="0.25">
      <c r="A4" s="86" t="s">
        <v>68</v>
      </c>
      <c r="B4" s="87">
        <v>629</v>
      </c>
      <c r="C4" s="89" t="s">
        <v>69</v>
      </c>
      <c r="D4" s="90"/>
    </row>
    <row r="5" spans="1:6" hidden="1" x14ac:dyDescent="0.25">
      <c r="A5" s="86"/>
      <c r="B5" s="87"/>
      <c r="C5" s="86" t="s">
        <v>70</v>
      </c>
      <c r="D5" s="91"/>
    </row>
    <row r="6" spans="1:6" ht="26.25" x14ac:dyDescent="0.25">
      <c r="A6" s="86" t="s">
        <v>71</v>
      </c>
      <c r="B6" s="87">
        <v>887</v>
      </c>
      <c r="C6" s="92" t="s">
        <v>72</v>
      </c>
      <c r="D6" s="88">
        <v>500</v>
      </c>
    </row>
    <row r="7" spans="1:6" ht="1.5" customHeight="1" x14ac:dyDescent="0.25">
      <c r="A7" s="86"/>
      <c r="B7" s="87"/>
      <c r="C7" s="86"/>
      <c r="D7" s="88"/>
    </row>
    <row r="8" spans="1:6" x14ac:dyDescent="0.25">
      <c r="A8" s="86" t="s">
        <v>73</v>
      </c>
      <c r="B8" s="93">
        <v>725</v>
      </c>
      <c r="C8" s="86" t="s">
        <v>74</v>
      </c>
      <c r="D8" s="86">
        <v>500</v>
      </c>
      <c r="E8" s="49"/>
      <c r="F8" s="50"/>
    </row>
    <row r="9" spans="1:6" ht="0.75" customHeight="1" x14ac:dyDescent="0.25">
      <c r="A9" s="86"/>
      <c r="B9" s="93"/>
      <c r="C9" s="86"/>
      <c r="D9" s="88"/>
    </row>
    <row r="10" spans="1:6" x14ac:dyDescent="0.25">
      <c r="A10" s="86" t="s">
        <v>75</v>
      </c>
      <c r="B10" s="87">
        <v>627</v>
      </c>
      <c r="C10" s="86" t="s">
        <v>76</v>
      </c>
      <c r="D10" s="88">
        <v>400</v>
      </c>
      <c r="F10" s="50"/>
    </row>
    <row r="11" spans="1:6" hidden="1" x14ac:dyDescent="0.25">
      <c r="A11" s="51" t="s">
        <v>77</v>
      </c>
      <c r="B11" s="52">
        <v>400</v>
      </c>
      <c r="C11" s="53" t="s">
        <v>78</v>
      </c>
    </row>
    <row r="12" spans="1:6" ht="54" customHeight="1" x14ac:dyDescent="0.25">
      <c r="A12" s="84" t="s">
        <v>79</v>
      </c>
      <c r="B12" s="84"/>
      <c r="C12" s="85" t="s">
        <v>80</v>
      </c>
    </row>
  </sheetData>
  <mergeCells count="2">
    <mergeCell ref="A12:B12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კარდიოქირურგია</vt:lpstr>
      <vt:lpstr>ინენსიურის 1 დონე</vt:lpstr>
      <vt:lpstr>ინტენსიურის 2-3 დონე</vt:lpstr>
      <vt:lpstr>თერაპია+ინფექციური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2019-09-01T14:18:35Z</dcterms:modified>
</cp:coreProperties>
</file>